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31_12_24\Maximus\"/>
    </mc:Choice>
  </mc:AlternateContent>
  <bookViews>
    <workbookView xWindow="0" yWindow="0" windowWidth="19200" windowHeight="11490" activeTab="3"/>
  </bookViews>
  <sheets>
    <sheet name="1" sheetId="1" r:id="rId1"/>
    <sheet name="2" sheetId="2" r:id="rId2"/>
    <sheet name="3" sheetId="3" r:id="rId3"/>
    <sheet name="4" sheetId="4" r:id="rId4"/>
    <sheet name="5" sheetId="58" r:id="rId5"/>
    <sheet name="6_0" sheetId="92" r:id="rId6"/>
    <sheet name="6_1" sheetId="93" r:id="rId7"/>
    <sheet name="6_2" sheetId="94" r:id="rId8"/>
    <sheet name="6_3" sheetId="95" r:id="rId9"/>
    <sheet name="6_4" sheetId="96" r:id="rId10"/>
    <sheet name="6_5" sheetId="97" r:id="rId11"/>
    <sheet name="7" sheetId="98" r:id="rId12"/>
    <sheet name="8" sheetId="99" r:id="rId13"/>
    <sheet name="9" sheetId="100" r:id="rId14"/>
    <sheet name="10" sheetId="90" r:id="rId15"/>
    <sheet name="11" sheetId="101" r:id="rId16"/>
    <sheet name="10 (2)" sheetId="79" state="hidden" r:id="rId17"/>
  </sheets>
  <definedNames>
    <definedName name="_xlnm.Print_Area" localSheetId="0">'1'!$A$1:$F$100</definedName>
    <definedName name="_xlnm.Print_Area" localSheetId="14">'10'!$A$1:$I$80</definedName>
    <definedName name="_xlnm.Print_Area" localSheetId="16">'10 (2)'!$A$1:$I$70</definedName>
    <definedName name="_xlnm.Print_Area" localSheetId="15">'11'!$B$1:$L$41</definedName>
    <definedName name="_xlnm.Print_Area" localSheetId="1">'2'!$A$1:$F$96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'6_0'!$A$1:$Q$78</definedName>
    <definedName name="_xlnm.Print_Area" localSheetId="6">'6_1'!$A$1:$M$37</definedName>
    <definedName name="_xlnm.Print_Area" localSheetId="7">'6_2'!$A$1:$N$38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'8'!$A$1:$H$28</definedName>
    <definedName name="_xlnm.Print_Area" localSheetId="13">'9'!$A$1:$F$75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2" l="1"/>
  <c r="H76" i="90" l="1"/>
  <c r="G76" i="90"/>
  <c r="E76" i="90"/>
  <c r="D76" i="90"/>
  <c r="C76" i="90"/>
  <c r="E72" i="90" l="1"/>
  <c r="D72" i="90"/>
  <c r="C72" i="90"/>
  <c r="H62" i="90" l="1"/>
  <c r="G62" i="90"/>
  <c r="D62" i="90"/>
  <c r="C62" i="90"/>
  <c r="E47" i="4" l="1"/>
  <c r="E32" i="4"/>
  <c r="E49" i="4" s="1"/>
  <c r="E53" i="4" s="1"/>
  <c r="F25" i="100" l="1"/>
  <c r="F15" i="100" s="1"/>
  <c r="F55" i="100" s="1"/>
  <c r="F26" i="100"/>
  <c r="E30" i="100"/>
  <c r="E29" i="100"/>
  <c r="E28" i="100"/>
  <c r="E26" i="100" s="1"/>
  <c r="E25" i="100" s="1"/>
  <c r="E15" i="100" s="1"/>
  <c r="E55" i="100" s="1"/>
  <c r="H37" i="101"/>
  <c r="E24" i="98"/>
  <c r="D24" i="98"/>
  <c r="S76" i="92"/>
  <c r="R76" i="92"/>
  <c r="E22" i="58" l="1"/>
  <c r="E18" i="58"/>
  <c r="E17" i="58"/>
  <c r="D15" i="3" l="1"/>
  <c r="D19" i="3" s="1"/>
  <c r="E78" i="2"/>
  <c r="E77" i="2" s="1"/>
  <c r="D22" i="3" s="1"/>
  <c r="E55" i="2"/>
  <c r="E65" i="2" s="1"/>
  <c r="E48" i="2"/>
  <c r="E33" i="2"/>
  <c r="E26" i="2"/>
  <c r="E20" i="2"/>
  <c r="E15" i="2"/>
  <c r="E45" i="2" s="1"/>
  <c r="E86" i="1"/>
  <c r="E79" i="1"/>
  <c r="E71" i="1"/>
  <c r="E52" i="1"/>
  <c r="E46" i="1"/>
  <c r="E69" i="1" s="1"/>
  <c r="E32" i="1"/>
  <c r="E26" i="1"/>
  <c r="E22" i="1"/>
  <c r="E18" i="1"/>
  <c r="E17" i="1" s="1"/>
  <c r="E41" i="1" s="1"/>
  <c r="E70" i="1" s="1"/>
  <c r="E68" i="2" l="1"/>
  <c r="E74" i="2" s="1"/>
  <c r="D21" i="3" s="1"/>
  <c r="D23" i="3" s="1"/>
  <c r="D32" i="3"/>
  <c r="E91" i="1"/>
  <c r="E89" i="1" s="1"/>
  <c r="E92" i="1" s="1"/>
  <c r="E21" i="58" s="1"/>
  <c r="E89" i="2"/>
  <c r="G75" i="79" l="1"/>
  <c r="G61" i="79" l="1"/>
</calcChain>
</file>

<file path=xl/sharedStrings.xml><?xml version="1.0" encoding="utf-8"?>
<sst xmlns="http://schemas.openxmlformats.org/spreadsheetml/2006/main" count="1537" uniqueCount="963">
  <si>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</si>
  <si>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</si>
  <si>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</si>
  <si>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</si>
  <si>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</si>
  <si>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</si>
  <si>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</si>
  <si>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</si>
  <si>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</si>
  <si>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</si>
  <si>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</si>
  <si>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</si>
  <si>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</si>
  <si>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</si>
  <si>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</si>
  <si>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</si>
  <si>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</si>
  <si>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</si>
  <si>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</si>
  <si>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</si>
  <si>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</si>
  <si>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</si>
  <si>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</si>
  <si>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</si>
  <si>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</si>
  <si>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</si>
  <si>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</si>
  <si>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</si>
  <si>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</si>
  <si>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</si>
  <si>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</si>
  <si>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</si>
  <si>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</si>
  <si>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</si>
  <si>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</si>
  <si>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</si>
  <si>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</si>
  <si>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</si>
  <si>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</si>
  <si>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</si>
  <si>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</si>
  <si>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</si>
  <si>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</si>
  <si>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</si>
  <si>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</si>
  <si>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</si>
  <si>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</si>
  <si>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</si>
  <si>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</si>
  <si>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</si>
  <si>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</si>
  <si>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</si>
  <si>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</si>
  <si>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</si>
  <si>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</si>
  <si>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</si>
  <si>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</si>
  <si>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</si>
  <si>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</si>
  <si>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</si>
  <si>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</si>
  <si>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</si>
  <si>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</si>
  <si>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</si>
  <si>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</si>
  <si>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</si>
  <si>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</si>
  <si>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</si>
  <si>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</si>
  <si>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</si>
  <si>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</si>
  <si>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</si>
  <si>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</si>
  <si>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</si>
  <si>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</si>
  <si>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</si>
  <si>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</si>
  <si>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</si>
  <si>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</si>
  <si>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</si>
  <si>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</si>
  <si>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</si>
  <si>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</si>
  <si>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</si>
  <si>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</si>
  <si>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</si>
  <si>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</si>
  <si>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</si>
  <si>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</si>
  <si>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</si>
  <si>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</si>
  <si>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</si>
  <si>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</si>
  <si>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</si>
  <si>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</si>
  <si>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</si>
  <si>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</si>
  <si>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</si>
  <si>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</si>
  <si>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</si>
  <si>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</si>
  <si>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</si>
  <si>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</si>
  <si>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</si>
  <si>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</si>
  <si>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</si>
  <si>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</si>
  <si>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</si>
  <si>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</si>
  <si>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</si>
  <si>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</si>
  <si>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</si>
  <si>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</si>
  <si>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</si>
  <si>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</si>
  <si>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</si>
  <si>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</si>
  <si>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</si>
  <si>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</si>
  <si>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</si>
  <si>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</si>
  <si>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</si>
  <si>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</si>
  <si>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</si>
  <si>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</si>
  <si>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</si>
  <si>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</si>
  <si>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</si>
  <si>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</si>
  <si>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</si>
  <si>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</si>
  <si>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</si>
  <si>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</si>
  <si>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</si>
  <si>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</si>
  <si>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</si>
  <si>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</si>
  <si>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</si>
  <si>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</si>
  <si>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</si>
  <si>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</si>
  <si>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</si>
  <si>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</si>
  <si>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</si>
  <si>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</si>
  <si>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</si>
  <si>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</si>
  <si>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</si>
  <si>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</si>
  <si>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</si>
  <si>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</si>
  <si>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</si>
  <si>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</si>
  <si>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</si>
  <si>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</si>
  <si>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</si>
  <si>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</si>
  <si>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</si>
  <si>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</si>
  <si>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</si>
  <si>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</si>
  <si>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</si>
  <si>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</si>
  <si>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</si>
  <si>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</si>
  <si>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</si>
  <si>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</si>
  <si>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</si>
  <si>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</si>
  <si>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</si>
  <si>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</si>
  <si>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</si>
  <si>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</si>
  <si>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</si>
  <si>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</si>
  <si>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</si>
  <si>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</si>
  <si>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</si>
  <si>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</si>
  <si>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</si>
  <si>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</si>
  <si>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</si>
  <si>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</si>
  <si>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</si>
  <si>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</si>
  <si>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</si>
  <si>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</si>
  <si>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</si>
  <si>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</si>
  <si>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</si>
  <si>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</si>
  <si>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</si>
  <si>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</si>
  <si>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</si>
  <si>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</si>
  <si>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</si>
  <si>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</si>
  <si>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</si>
  <si>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</si>
  <si>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</si>
  <si>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</si>
  <si>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</si>
  <si>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</si>
  <si>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</si>
  <si>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</si>
  <si>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</si>
  <si>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</si>
  <si>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</si>
  <si>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</si>
  <si>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</si>
  <si>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</si>
  <si>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</si>
  <si>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</si>
  <si>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</si>
  <si>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</si>
  <si>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</si>
  <si>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</si>
  <si>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</si>
  <si>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</si>
  <si>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</si>
  <si>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</si>
  <si>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</si>
  <si>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</si>
  <si>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</si>
  <si>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</si>
  <si>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</si>
  <si>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</si>
  <si>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</si>
  <si>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</si>
  <si>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</si>
  <si>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</si>
  <si>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</si>
  <si>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</si>
  <si>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</si>
  <si>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</si>
  <si>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</si>
  <si>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</si>
  <si>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</si>
  <si>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</si>
  <si>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</si>
  <si>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</si>
  <si>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</si>
  <si>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</si>
  <si>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</si>
  <si>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</si>
  <si>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</si>
  <si>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</si>
  <si>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</si>
  <si>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</si>
  <si>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</si>
  <si>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</si>
  <si>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</si>
  <si>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</si>
  <si>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</si>
  <si>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</si>
  <si>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</si>
  <si>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</si>
  <si>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</si>
  <si>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</si>
  <si>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</si>
  <si>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</si>
  <si>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</si>
  <si>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</si>
  <si>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</si>
  <si>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</si>
  <si>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</si>
  <si>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</si>
  <si>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</si>
  <si>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</si>
  <si>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</si>
  <si>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</si>
  <si>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</si>
  <si>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</si>
  <si>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</si>
  <si>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</si>
  <si>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</si>
  <si>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</si>
  <si>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</si>
  <si>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</si>
  <si>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</si>
  <si>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</si>
  <si>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</si>
  <si>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</si>
  <si>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</si>
  <si>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</si>
  <si>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</si>
  <si>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</si>
  <si>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</si>
  <si>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</si>
  <si>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</si>
  <si>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</si>
  <si>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</si>
  <si>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</si>
  <si>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</si>
  <si>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</si>
  <si>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</si>
  <si>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</si>
  <si>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</si>
  <si>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</si>
  <si>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</si>
  <si>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</si>
  <si>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</si>
  <si>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</si>
  <si>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</si>
  <si>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</si>
  <si>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</si>
  <si>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</si>
  <si>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</si>
  <si>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</si>
  <si>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</si>
  <si>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</si>
  <si>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</si>
  <si>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</si>
  <si>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</si>
  <si>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</si>
  <si>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</si>
  <si>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</si>
  <si>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</si>
  <si>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</si>
  <si>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</si>
  <si>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</si>
  <si>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</si>
  <si>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</si>
  <si>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</si>
  <si>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</si>
  <si>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</si>
  <si>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</si>
  <si>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</si>
  <si>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</si>
  <si>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</si>
  <si>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</si>
  <si>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</si>
  <si>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</si>
  <si>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</si>
  <si>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</si>
  <si>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</si>
  <si>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</si>
  <si>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</si>
  <si>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</si>
  <si>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</si>
  <si>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</si>
  <si>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</si>
  <si>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</si>
  <si>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</si>
  <si>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</si>
  <si>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</si>
  <si>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</si>
  <si>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</si>
  <si>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</si>
  <si>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</si>
  <si>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</si>
  <si>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</si>
  <si>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</si>
  <si>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</si>
  <si>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</si>
  <si>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</si>
  <si>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</si>
  <si>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</si>
  <si>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</si>
  <si>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</si>
  <si>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</si>
  <si>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</si>
  <si>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</si>
  <si>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</si>
  <si>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</si>
  <si>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</si>
  <si>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</si>
  <si>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</si>
  <si>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</si>
  <si>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</si>
  <si>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</si>
  <si>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</si>
  <si>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</si>
  <si>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</si>
  <si>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</si>
  <si>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</si>
  <si>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</si>
  <si>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</si>
  <si>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</si>
  <si>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</si>
  <si>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</si>
  <si>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</si>
  <si>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</si>
  <si>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</si>
  <si>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</si>
  <si>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</si>
  <si>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</si>
  <si>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</si>
  <si>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</si>
  <si>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</si>
  <si>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</si>
  <si>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</si>
  <si>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</si>
  <si>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</si>
  <si>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</si>
  <si>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</si>
  <si>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</si>
  <si>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Dobojinvest a.d. Doboj</t>
  </si>
  <si>
    <t>DOIN-R-A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</si>
  <si>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</si>
  <si>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</si>
  <si>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</si>
  <si>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</si>
  <si>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</si>
  <si>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</si>
  <si>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</si>
  <si>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</si>
  <si>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</si>
  <si>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</si>
  <si>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</si>
  <si>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</si>
  <si>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</si>
  <si>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</si>
  <si>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</si>
  <si>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</si>
  <si>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</si>
  <si>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</si>
  <si>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</si>
  <si>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</si>
  <si>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</si>
  <si>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</si>
  <si>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</si>
  <si>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</si>
  <si>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</si>
  <si>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</si>
  <si>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</si>
  <si>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</si>
  <si>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</si>
  <si>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</si>
  <si>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</si>
  <si>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</si>
  <si>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</si>
  <si>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</si>
  <si>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MATE-R-A</t>
  </si>
  <si>
    <t>MKB</t>
  </si>
  <si>
    <t>Novi Bimeks d.d. Brčko - u stečaju</t>
  </si>
  <si>
    <t>NBS9-R-A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</si>
  <si>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</si>
  <si>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</si>
  <si>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</si>
  <si>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</si>
  <si>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</si>
  <si>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</si>
  <si>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</si>
  <si>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</si>
  <si>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</si>
  <si>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</si>
  <si>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</si>
  <si>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</si>
  <si>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</si>
  <si>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</si>
  <si>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</si>
  <si>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</si>
  <si>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</si>
  <si>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</si>
  <si>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</si>
  <si>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</si>
  <si>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</si>
  <si>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</si>
  <si>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</si>
  <si>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</si>
  <si>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</si>
  <si>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VLPH-R-A</t>
  </si>
  <si>
    <t>Velepromet a.d. Prijedor</t>
  </si>
  <si>
    <t>VLPR-R-A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</si>
  <si>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</si>
  <si>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</si>
  <si>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</si>
  <si>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</si>
  <si>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</si>
  <si>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</si>
  <si>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</si>
  <si>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</si>
  <si>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</si>
  <si>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</si>
  <si>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</si>
  <si>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</si>
  <si>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</si>
  <si>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</si>
  <si>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</si>
  <si>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</si>
  <si>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</si>
  <si>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</si>
  <si>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</si>
  <si>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</si>
  <si>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</si>
  <si>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</si>
  <si>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</si>
  <si>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</si>
  <si>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</si>
  <si>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</si>
  <si>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</si>
  <si>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</si>
  <si>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</si>
  <si>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</si>
  <si>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</si>
  <si>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</si>
  <si>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</si>
  <si>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</si>
  <si>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</si>
  <si>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</si>
  <si>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</si>
  <si>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</si>
  <si>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</si>
  <si>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</si>
  <si>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AGBN</t>
  </si>
  <si>
    <t>Alibaba Group Holding Limited</t>
  </si>
  <si>
    <t>BABA</t>
  </si>
  <si>
    <t>IBM</t>
  </si>
  <si>
    <t>Jugopetrol a.d. Podgorica</t>
  </si>
  <si>
    <t>JGPK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</si>
  <si>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</si>
  <si>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</si>
  <si>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</si>
  <si>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</si>
  <si>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</si>
  <si>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</si>
  <si>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</si>
  <si>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</si>
  <si>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</si>
  <si>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</si>
  <si>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</si>
  <si>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</si>
  <si>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</si>
  <si>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</si>
  <si>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</si>
  <si>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</si>
  <si>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</si>
  <si>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</si>
  <si>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</si>
  <si>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</si>
  <si>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</si>
  <si>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</si>
  <si>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</si>
  <si>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</si>
  <si>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</si>
  <si>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</si>
  <si>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</si>
  <si>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</si>
  <si>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</si>
  <si>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</si>
  <si>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</si>
  <si>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</si>
  <si>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</si>
  <si>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</si>
  <si>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</si>
  <si>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</si>
  <si>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</si>
  <si>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</si>
  <si>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</si>
  <si>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</si>
  <si>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</si>
  <si>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</si>
  <si>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</si>
  <si>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</si>
  <si>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</si>
  <si>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</si>
  <si>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</si>
  <si>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</si>
  <si>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</si>
  <si>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</si>
  <si>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</si>
  <si>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</si>
  <si>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</si>
  <si>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</si>
  <si>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</si>
  <si>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</si>
  <si>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</si>
  <si>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</si>
  <si>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</si>
  <si>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</si>
  <si>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</si>
  <si>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</si>
  <si>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</si>
  <si>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</si>
  <si>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</si>
  <si>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</si>
  <si>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</si>
  <si>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</si>
  <si>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</si>
  <si>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</si>
  <si>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</si>
  <si>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</si>
  <si>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</si>
  <si>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</si>
  <si>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</si>
  <si>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</si>
  <si>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</si>
  <si>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</si>
  <si>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</si>
  <si>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</si>
  <si>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</si>
  <si>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</si>
  <si>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</si>
  <si>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</si>
  <si>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</si>
  <si>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</si>
  <si>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</si>
  <si>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</si>
  <si>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</si>
  <si>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</si>
  <si>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</si>
  <si>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</si>
  <si>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</si>
  <si>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</si>
  <si>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</si>
  <si>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</si>
  <si>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</si>
  <si>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</si>
  <si>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</si>
  <si>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</si>
  <si>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</si>
  <si>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</si>
  <si>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</si>
  <si>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</si>
  <si>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</si>
  <si>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</si>
  <si>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</si>
  <si>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</si>
  <si>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</si>
  <si>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</si>
  <si>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</si>
  <si>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</si>
  <si>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</si>
  <si>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</si>
  <si>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</si>
  <si>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</si>
  <si>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</si>
  <si>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</si>
  <si>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</si>
  <si>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</si>
  <si>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</si>
  <si>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</si>
  <si>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</si>
  <si>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</si>
  <si>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</si>
  <si>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</si>
  <si>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</si>
  <si>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</si>
  <si>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</si>
  <si>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</si>
  <si>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</si>
  <si>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</si>
  <si>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</si>
  <si>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</si>
  <si>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</si>
  <si>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</si>
  <si>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</si>
  <si>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</si>
  <si>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</si>
  <si>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</si>
  <si>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</si>
  <si>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</si>
  <si>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</si>
  <si>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</si>
  <si>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</si>
  <si>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</si>
  <si>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</si>
  <si>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</si>
  <si>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</si>
  <si>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</si>
  <si>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</si>
  <si>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</si>
  <si>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</si>
  <si>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</si>
  <si>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</si>
  <si>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</si>
  <si>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</si>
  <si>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</si>
  <si>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</si>
  <si>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</si>
  <si>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</si>
  <si>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</si>
  <si>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</si>
  <si>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</si>
  <si>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</si>
  <si>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</si>
  <si>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</si>
  <si>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</si>
  <si>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</si>
  <si>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</si>
  <si>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</si>
  <si>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</si>
  <si>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</si>
  <si>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</si>
  <si>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</si>
  <si>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</si>
  <si>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</si>
  <si>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</si>
  <si>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</si>
  <si>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</si>
  <si>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</si>
  <si>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</si>
  <si>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</si>
  <si>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</si>
  <si>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</si>
  <si>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</si>
  <si>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</si>
  <si>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</si>
  <si>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</si>
  <si>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</si>
  <si>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</si>
  <si>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</si>
  <si>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</si>
  <si>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</si>
  <si>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</si>
  <si>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</si>
  <si>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</si>
  <si>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</si>
  <si>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</si>
  <si>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</si>
  <si>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</si>
  <si>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</si>
  <si>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</si>
  <si>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</si>
  <si>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</si>
  <si>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</si>
  <si>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</si>
  <si>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</si>
  <si>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</si>
  <si>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</si>
  <si>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</si>
  <si>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</si>
  <si>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</si>
  <si>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</si>
  <si>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</si>
  <si>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</si>
  <si>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</si>
  <si>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</si>
  <si>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</si>
  <si>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</si>
  <si>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</si>
  <si>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</si>
  <si>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</si>
  <si>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</si>
  <si>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</si>
  <si>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</si>
  <si>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</si>
  <si>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</si>
  <si>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</si>
  <si>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</si>
  <si>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</si>
  <si>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</si>
  <si>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</si>
  <si>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</si>
  <si>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</si>
  <si>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</si>
  <si>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</si>
  <si>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</si>
  <si>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</si>
  <si>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</si>
  <si>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</si>
  <si>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</si>
  <si>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</si>
  <si>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</si>
  <si>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</si>
  <si>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</si>
  <si>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</si>
  <si>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</si>
  <si>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</si>
  <si>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</si>
  <si>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</si>
  <si>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</si>
  <si>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</si>
  <si>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</si>
  <si>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</si>
  <si>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</si>
  <si>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</si>
  <si>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</si>
  <si>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</si>
  <si>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</si>
  <si>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</si>
  <si>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</si>
  <si>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</si>
  <si>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</si>
  <si>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</si>
  <si>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</si>
  <si>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</si>
  <si>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</si>
  <si>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</si>
  <si>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</si>
  <si>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</si>
  <si>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</si>
  <si>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</si>
  <si>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</si>
  <si>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</si>
  <si>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</si>
  <si>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</si>
  <si>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</si>
  <si>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</si>
  <si>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</si>
  <si>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</si>
  <si>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</si>
  <si>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</si>
  <si>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</si>
  <si>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</si>
  <si>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</si>
  <si>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</si>
  <si>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</si>
  <si>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</si>
  <si>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</si>
  <si>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</si>
  <si>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</si>
  <si>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</si>
  <si>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</si>
  <si>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</si>
  <si>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</si>
  <si>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</si>
  <si>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</si>
  <si>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</si>
  <si>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</si>
  <si>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</si>
  <si>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</si>
  <si>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</si>
  <si>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</si>
  <si>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</si>
  <si>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</si>
  <si>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</si>
  <si>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</si>
  <si>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</si>
  <si>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</si>
  <si>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</si>
  <si>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</si>
  <si>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</si>
  <si>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</si>
  <si>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</si>
  <si>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</si>
  <si>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</si>
  <si>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</si>
  <si>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</si>
  <si>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</si>
  <si>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</si>
  <si>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</si>
  <si>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</si>
  <si>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</si>
  <si>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</si>
  <si>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</si>
  <si>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</si>
  <si>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</si>
  <si>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</si>
  <si>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</si>
  <si>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</si>
  <si>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VIII</t>
  </si>
  <si>
    <t>V</t>
  </si>
  <si>
    <t>VI</t>
  </si>
  <si>
    <t>VII</t>
  </si>
  <si>
    <t>IX</t>
  </si>
  <si>
    <t>XX</t>
  </si>
  <si>
    <t>RIVP</t>
  </si>
  <si>
    <t>MF BANKA BANJA LUKA</t>
  </si>
  <si>
    <t>IZVJEŠTAJ O NEREALIZOVANIM DOBICIMA (GUBICIMA)</t>
  </si>
  <si>
    <t>Datum zadnje procjene</t>
  </si>
  <si>
    <t>Ulaganje po emitentu (naziv i oznaka HOV)</t>
  </si>
  <si>
    <t>Fer vrijednost</t>
  </si>
  <si>
    <t>Revalorizacija po osnovu instrumenata zaštite</t>
  </si>
  <si>
    <t>Nerealizovani  dobitak (gubitak) priznat kroz rezultat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</si>
  <si>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</si>
  <si>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</si>
  <si>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</si>
  <si>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</si>
  <si>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</si>
  <si>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</si>
  <si>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</si>
  <si>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</si>
  <si>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</si>
  <si>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</si>
  <si>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</si>
  <si>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</si>
  <si>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</si>
  <si>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</si>
  <si>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</si>
  <si>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</si>
  <si>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</si>
  <si>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</si>
  <si>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</si>
  <si>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</si>
  <si>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Novi Bimeks d.d. Brčko - u stečaju / NBS9-R-A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</si>
  <si>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</si>
  <si>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</si>
  <si>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</si>
  <si>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</si>
  <si>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</si>
  <si>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</si>
  <si>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</si>
  <si>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</si>
  <si>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</si>
  <si>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</si>
  <si>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</si>
  <si>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Velepromet a.d. Prijedor / VLPR-R-A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</si>
  <si>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</si>
  <si>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</si>
  <si>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</si>
  <si>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</si>
  <si>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</si>
  <si>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Metalac a.d. Gornji Milanovac / MTLC</t>
  </si>
  <si>
    <t>Zavarovalnica Triglav d.d. Ljubljana / ZVTG</t>
  </si>
  <si>
    <t>Alibaba Group Holding Limited / BABA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</si>
  <si>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</si>
  <si>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</si>
  <si>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</si>
  <si>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</si>
  <si>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</si>
  <si>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</si>
  <si>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</si>
  <si>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</si>
  <si>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</si>
  <si>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</si>
  <si>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</si>
  <si>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</si>
  <si>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</si>
  <si>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</si>
  <si>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</si>
  <si>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</si>
  <si>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Naziv investicionog fonda: OMIF Maximus fund</t>
  </si>
  <si>
    <t>ZTR9-R-D</t>
  </si>
  <si>
    <t>KMI</t>
  </si>
  <si>
    <t>Pfizer Inc</t>
  </si>
  <si>
    <t>PFE</t>
  </si>
  <si>
    <t>SR Njemačka</t>
  </si>
  <si>
    <t>BO80</t>
  </si>
  <si>
    <t>MF BANKA 28/01/25</t>
  </si>
  <si>
    <t>Žitopromet d.d. Brčko / ZTR9-R-D</t>
  </si>
  <si>
    <t>Kinder Morgan Inc. / KMI</t>
  </si>
  <si>
    <t>Pfizer Inc / PFE</t>
  </si>
  <si>
    <t>Deutschland, Bundesrepublik / BO80</t>
  </si>
  <si>
    <t>UPRAVLJAČKA NAKNADA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</si>
  <si>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</si>
  <si>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</si>
  <si>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</si>
  <si>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Amortizacija diskonta (premije) fin.sredstava po amortizovanoj vrijednosti</t>
  </si>
  <si>
    <t>Dana, 16.07.2024</t>
  </si>
  <si>
    <t>INVESTICIONOG FONDA  za period 01.01.2024.- 30.06.2024 godine</t>
  </si>
  <si>
    <t>XIX</t>
  </si>
  <si>
    <t>XI</t>
  </si>
  <si>
    <t>XVIII-1</t>
  </si>
  <si>
    <t>XVIII-2</t>
  </si>
  <si>
    <t>ConocoPhillips</t>
  </si>
  <si>
    <t>COP</t>
  </si>
  <si>
    <t>Amortizacija diskonta (premije) fin.sredstava  koja se drže do roka dospjeća</t>
  </si>
  <si>
    <t>ConocoPhillips / COP</t>
  </si>
  <si>
    <t>na dan 31.12.2024  godine</t>
  </si>
  <si>
    <t>Makedonska banka ad Skoplje</t>
  </si>
  <si>
    <t>ONE Gas Inc.</t>
  </si>
  <si>
    <t>OGS</t>
  </si>
  <si>
    <t>na dan 31.12.2024 godine</t>
  </si>
  <si>
    <t>BS82</t>
  </si>
  <si>
    <t>na dan 31.12.2024. godine</t>
  </si>
  <si>
    <t>IMOVINE na dan 31.12.2024 godine</t>
  </si>
  <si>
    <t xml:space="preserve"> na dan 31.12.2024  godine</t>
  </si>
  <si>
    <t>INVESTICIONOG FONDA za period  01.01 - 31.12.2024 godine</t>
  </si>
  <si>
    <t>Na dan 31.12.2024</t>
  </si>
  <si>
    <t>II- PRIHODI OD POVEZANIH LICA za period od 01.01. do 31.12.2024.</t>
  </si>
  <si>
    <t>III-ISPLATE POVEZANIM LICIMA za period od 01.01.-31.12.2024.</t>
  </si>
  <si>
    <t>JIB zatvorenog investicionog fonda: JP-M-7</t>
  </si>
  <si>
    <t>Deutschland, Bundesrepublik / BS82</t>
  </si>
  <si>
    <t>Bojan Blagojević, broj licence 0646/25</t>
  </si>
  <si>
    <t xml:space="preserve">od 01.01.2024. -  31.12.2024.  godine </t>
  </si>
  <si>
    <t>za period 01.01.2024. -  31.12.2024. god.</t>
  </si>
  <si>
    <t xml:space="preserve"> za period od 01.01.2024. - 31.12.2024. godine</t>
  </si>
  <si>
    <t>za period 01.01.2024.-31.12.2024. godine</t>
  </si>
  <si>
    <t>INVESTICIONOG FONDA  za period 01.01.2024.- 31.12.2024 godine</t>
  </si>
  <si>
    <t>Dana, 20.02.2025.</t>
  </si>
  <si>
    <t>Dana 20.02.2025.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</si>
</sst>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3" fillId="0" borderId="0"/>
  </cellStyleXfs>
  <cellXfs count="292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" fillId="2" borderId="0" xfId="7" applyNumberFormat="1" applyFont="1" applyFill="1" applyBorder="1" applyAlignment="1" applyProtection="1"/>
    <xf numFmtId="0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vertical="center"/>
    </xf>
    <xf numFmtId="0" fontId="1" fillId="2" borderId="0" xfId="8" applyNumberFormat="1" applyFont="1" applyFill="1" applyBorder="1" applyAlignment="1" applyProtection="1">
      <alignment horizontal="center" vertical="center"/>
    </xf>
    <xf numFmtId="0" fontId="1" fillId="2" borderId="3" xfId="8" applyNumberFormat="1" applyFont="1" applyFill="1" applyBorder="1" applyAlignment="1" applyProtection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center" vertical="top" wrapText="1"/>
    </xf>
    <xf numFmtId="0" fontId="1" fillId="2" borderId="0" xfId="8" applyNumberFormat="1" applyFont="1" applyFill="1" applyBorder="1" applyAlignment="1" applyProtection="1">
      <alignment horizontal="left"/>
    </xf>
    <xf numFmtId="0" fontId="1" fillId="2" borderId="2" xfId="8" applyNumberFormat="1" applyFont="1" applyFill="1" applyBorder="1" applyAlignment="1" applyProtection="1">
      <alignment horizontal="left"/>
    </xf>
    <xf numFmtId="0" fontId="13" fillId="0" borderId="0" xfId="8"/>
    <xf numFmtId="0" fontId="1" fillId="2" borderId="0" xfId="8" applyNumberFormat="1" applyFont="1" applyFill="1" applyBorder="1" applyAlignment="1" applyProtection="1">
      <alignment horizontal="center"/>
    </xf>
    <xf numFmtId="4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>
      <alignment horizontal="center"/>
    </xf>
    <xf numFmtId="3" fontId="1" fillId="2" borderId="3" xfId="8" applyNumberFormat="1" applyFont="1" applyFill="1" applyBorder="1" applyAlignment="1" applyProtection="1">
      <alignment horizontal="center" vertical="center" wrapText="1"/>
    </xf>
    <xf numFmtId="3" fontId="1" fillId="2" borderId="3" xfId="8" applyNumberFormat="1" applyFont="1" applyFill="1" applyBorder="1" applyAlignment="1" applyProtection="1">
      <alignment horizontal="center" vertical="top" wrapText="1"/>
    </xf>
    <xf numFmtId="14" fontId="1" fillId="2" borderId="3" xfId="8" applyNumberFormat="1" applyFont="1" applyFill="1" applyBorder="1" applyAlignment="1" applyProtection="1">
      <alignment vertical="top"/>
    </xf>
    <xf numFmtId="0" fontId="1" fillId="2" borderId="4" xfId="8" applyNumberFormat="1" applyFont="1" applyFill="1" applyBorder="1" applyAlignment="1" applyProtection="1">
      <alignment horizontal="left" vertical="top"/>
    </xf>
    <xf numFmtId="166" fontId="1" fillId="2" borderId="7" xfId="8" applyNumberFormat="1" applyFont="1" applyFill="1" applyBorder="1" applyAlignment="1" applyProtection="1">
      <alignment vertical="top" wrapText="1"/>
    </xf>
    <xf numFmtId="0" fontId="1" fillId="2" borderId="4" xfId="8" applyNumberFormat="1" applyFont="1" applyFill="1" applyBorder="1" applyAlignment="1" applyProtection="1">
      <alignment horizontal="left" vertical="center"/>
    </xf>
    <xf numFmtId="166" fontId="1" fillId="2" borderId="3" xfId="8" applyNumberFormat="1" applyFont="1" applyFill="1" applyBorder="1" applyAlignment="1" applyProtection="1">
      <alignment vertical="top" wrapText="1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2" xfId="7" applyNumberFormat="1" applyFont="1" applyFill="1" applyBorder="1" applyAlignment="1" applyProtection="1">
      <alignment horizontal="right"/>
    </xf>
    <xf numFmtId="0" fontId="1" fillId="0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wrapText="1"/>
    </xf>
    <xf numFmtId="0" fontId="1" fillId="2" borderId="3" xfId="7" applyNumberFormat="1" applyFont="1" applyFill="1" applyBorder="1" applyAlignment="1" applyProtection="1">
      <alignment horizontal="center" wrapText="1"/>
    </xf>
    <xf numFmtId="0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0" fontId="1" fillId="2" borderId="3" xfId="7" applyNumberFormat="1" applyFont="1" applyFill="1" applyBorder="1" applyAlignment="1" applyProtection="1">
      <alignment vertical="top" wrapText="1"/>
    </xf>
    <xf numFmtId="3" fontId="1" fillId="2" borderId="3" xfId="7" applyNumberFormat="1" applyFont="1" applyFill="1" applyBorder="1" applyAlignment="1" applyProtection="1">
      <alignment horizontal="right" vertical="top" wrapText="1"/>
    </xf>
    <xf numFmtId="3" fontId="1" fillId="2" borderId="3" xfId="7" applyNumberFormat="1" applyFont="1" applyFill="1" applyBorder="1" applyAlignment="1" applyProtection="1">
      <alignment horizontal="right" vertical="center" wrapText="1"/>
    </xf>
    <xf numFmtId="164" fontId="1" fillId="2" borderId="3" xfId="7" applyNumberFormat="1" applyFont="1" applyFill="1" applyBorder="1" applyAlignment="1" applyProtection="1">
      <alignment horizontal="right" vertical="center" wrapText="1"/>
    </xf>
    <xf numFmtId="164" fontId="1" fillId="2" borderId="3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2" fillId="2" borderId="0" xfId="1" applyNumberFormat="1" applyFont="1" applyFill="1" applyBorder="1" applyAlignment="1" applyProtection="1">
      <alignment horizontal="left" vertical="center"/>
    </xf>
    <xf numFmtId="0" fontId="12" fillId="2" borderId="0" xfId="1" applyNumberFormat="1" applyFont="1" applyFill="1" applyBorder="1" applyAlignment="1" applyProtection="1">
      <alignment horizontal="center" vertical="center"/>
    </xf>
    <xf numFmtId="0" fontId="12" fillId="2" borderId="0" xfId="1" applyNumberFormat="1" applyFont="1" applyFill="1" applyBorder="1" applyAlignment="1" applyProtection="1">
      <alignment horizontal="center"/>
    </xf>
    <xf numFmtId="167" fontId="12" fillId="2" borderId="0" xfId="1" applyNumberFormat="1" applyFont="1" applyFill="1" applyBorder="1" applyAlignment="1" applyProtection="1">
      <alignment vertical="center"/>
    </xf>
    <xf numFmtId="0" fontId="12" fillId="2" borderId="0" xfId="1" applyNumberFormat="1" applyFont="1" applyFill="1" applyBorder="1" applyAlignment="1" applyProtection="1">
      <alignment horizontal="right"/>
    </xf>
    <xf numFmtId="168" fontId="12" fillId="2" borderId="0" xfId="1" applyNumberFormat="1" applyFont="1" applyFill="1" applyBorder="1" applyAlignment="1" applyProtection="1">
      <alignment horizontal="right"/>
    </xf>
    <xf numFmtId="166" fontId="12" fillId="2" borderId="0" xfId="1" applyNumberFormat="1" applyFont="1" applyFill="1" applyBorder="1" applyAlignment="1" applyProtection="1">
      <alignment horizontal="right"/>
    </xf>
    <xf numFmtId="167" fontId="12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center" vertical="center" wrapText="1"/>
    </xf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2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5" fillId="0" borderId="0" xfId="1"/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3" fontId="4" fillId="0" borderId="0" xfId="0" applyNumberFormat="1" applyFont="1"/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left"/>
    </xf>
    <xf numFmtId="0" fontId="3" fillId="2" borderId="0" xfId="0" applyNumberFormat="1" applyFont="1" applyFill="1" applyBorder="1" applyAlignment="1" applyProtection="1">
      <alignment horizontal="left" wrapText="1"/>
    </xf>
    <xf numFmtId="0" fontId="5" fillId="0" borderId="0" xfId="1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1"/>
    </xf>
    <xf numFmtId="0" fontId="1" fillId="2" borderId="2" xfId="7" applyNumberFormat="1" applyFont="1" applyFill="1" applyBorder="1" applyAlignment="1" applyProtection="1">
      <alignment horizontal="center" wrapText="1"/>
    </xf>
    <xf numFmtId="0" fontId="11" fillId="0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>
      <alignment horizontal="center" vertical="center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center" wrapText="1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0" fontId="1" fillId="2" borderId="0" xfId="8" applyNumberFormat="1" applyFont="1" applyFill="1" applyBorder="1" applyAlignment="1" applyProtection="1">
      <alignment horizont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68" zoomScaleNormal="100" workbookViewId="0">
      <selection activeCell="J49" sqref="J49"/>
    </sheetView>
  </sheetViews>
  <sheetFormatPr defaultRowHeight="15" x14ac:dyDescent="0.25"/>
  <cols>
    <col min="1" max="1" width="17.85546875" style="37" customWidth="1"/>
    <col min="2" max="2" width="57.42578125" style="38" customWidth="1"/>
    <col min="3" max="3" width="10.7109375" style="39" customWidth="1"/>
    <col min="4" max="4" width="13.85546875" style="37" bestFit="1" customWidth="1"/>
    <col min="5" max="5" width="10.140625" style="39" customWidth="1"/>
    <col min="6" max="6" width="11.7109375" style="39" customWidth="1"/>
    <col min="7" max="16384" width="9.140625" style="39"/>
  </cols>
  <sheetData>
    <row r="1" spans="1:6" ht="26.25" x14ac:dyDescent="0.25">
      <c r="A1" s="30" t="s">
        <v>87</v>
      </c>
      <c r="B1" s="31" t="s">
        <v>833</v>
      </c>
      <c r="C1" s="193"/>
      <c r="D1" s="31"/>
      <c r="E1" s="31"/>
    </row>
    <row r="2" spans="1:6" x14ac:dyDescent="0.25">
      <c r="A2" s="31" t="s">
        <v>88</v>
      </c>
      <c r="B2" s="31"/>
      <c r="C2" s="193"/>
      <c r="D2" s="31"/>
      <c r="E2" s="31"/>
    </row>
    <row r="3" spans="1:6" x14ac:dyDescent="0.25">
      <c r="A3" s="31" t="s">
        <v>89</v>
      </c>
      <c r="B3" s="31"/>
      <c r="C3" s="193"/>
      <c r="D3" s="31"/>
      <c r="E3" s="31"/>
    </row>
    <row r="4" spans="1:6" x14ac:dyDescent="0.25">
      <c r="A4" s="31" t="s">
        <v>90</v>
      </c>
      <c r="B4" s="31"/>
      <c r="C4" s="193"/>
      <c r="D4" s="31"/>
      <c r="E4" s="31"/>
    </row>
    <row r="5" spans="1:6" x14ac:dyDescent="0.25">
      <c r="A5" s="31" t="s">
        <v>91</v>
      </c>
      <c r="B5" s="31"/>
      <c r="C5" s="193"/>
      <c r="D5" s="31"/>
      <c r="E5" s="31"/>
    </row>
    <row r="6" spans="1:6" x14ac:dyDescent="0.25">
      <c r="A6" s="31" t="s">
        <v>320</v>
      </c>
      <c r="B6" s="31"/>
      <c r="C6" s="193"/>
      <c r="D6" s="31"/>
      <c r="E6" s="31"/>
    </row>
    <row r="7" spans="1:6" x14ac:dyDescent="0.25">
      <c r="A7" s="31"/>
      <c r="B7" s="31"/>
      <c r="C7" s="193"/>
      <c r="D7" s="31"/>
      <c r="E7" s="31"/>
    </row>
    <row r="8" spans="1:6" x14ac:dyDescent="0.25">
      <c r="A8" s="31"/>
      <c r="B8" s="32" t="s">
        <v>96</v>
      </c>
      <c r="C8" s="193"/>
      <c r="D8" s="31"/>
      <c r="E8" s="31"/>
    </row>
    <row r="9" spans="1:6" x14ac:dyDescent="0.25">
      <c r="A9" s="31"/>
      <c r="B9" s="32" t="s">
        <v>97</v>
      </c>
      <c r="C9" s="193"/>
      <c r="D9" s="31"/>
      <c r="E9" s="31"/>
    </row>
    <row r="10" spans="1:6" x14ac:dyDescent="0.25">
      <c r="A10" s="193"/>
      <c r="B10" s="193" t="s">
        <v>946</v>
      </c>
      <c r="C10" s="193"/>
      <c r="D10" s="31"/>
      <c r="E10" s="31"/>
    </row>
    <row r="11" spans="1:6" x14ac:dyDescent="0.25">
      <c r="A11" s="193"/>
      <c r="B11" s="31"/>
      <c r="C11" s="193"/>
      <c r="D11" s="31"/>
      <c r="E11" s="31"/>
    </row>
    <row r="12" spans="1:6" x14ac:dyDescent="0.25">
      <c r="A12" s="193"/>
      <c r="B12" s="31"/>
      <c r="C12" s="193"/>
      <c r="E12" s="31" t="s">
        <v>79</v>
      </c>
    </row>
    <row r="13" spans="1:6" ht="30.75" customHeight="1" x14ac:dyDescent="0.25">
      <c r="A13" s="33" t="s">
        <v>168</v>
      </c>
      <c r="B13" s="33" t="s">
        <v>167</v>
      </c>
      <c r="C13" s="34" t="s">
        <v>169</v>
      </c>
      <c r="D13" s="35" t="s">
        <v>170</v>
      </c>
      <c r="E13" s="33" t="s">
        <v>81</v>
      </c>
      <c r="F13" s="33" t="s">
        <v>82</v>
      </c>
    </row>
    <row r="14" spans="1:6" x14ac:dyDescent="0.25">
      <c r="A14" s="35">
        <v>1</v>
      </c>
      <c r="B14" s="33">
        <v>2</v>
      </c>
      <c r="C14" s="36">
        <v>3</v>
      </c>
      <c r="D14" s="40">
        <v>4</v>
      </c>
      <c r="E14" s="34">
        <v>5</v>
      </c>
      <c r="F14" s="34">
        <v>6</v>
      </c>
    </row>
    <row r="15" spans="1:6" x14ac:dyDescent="0.25">
      <c r="A15" s="35"/>
      <c r="B15" s="33" t="s">
        <v>100</v>
      </c>
      <c r="C15" s="34"/>
      <c r="D15" s="35"/>
      <c r="E15" s="41"/>
      <c r="F15" s="41"/>
    </row>
    <row r="16" spans="1:6" x14ac:dyDescent="0.25">
      <c r="A16" s="35">
        <v>10</v>
      </c>
      <c r="B16" s="33" t="s">
        <v>101</v>
      </c>
      <c r="C16" s="50" t="s">
        <v>933</v>
      </c>
      <c r="D16" s="42">
        <v>1</v>
      </c>
      <c r="E16" s="41">
        <v>1193751</v>
      </c>
      <c r="F16" s="41">
        <v>2732463</v>
      </c>
    </row>
    <row r="17" spans="1:6" ht="30" x14ac:dyDescent="0.25">
      <c r="A17" s="35"/>
      <c r="B17" s="33" t="s">
        <v>102</v>
      </c>
      <c r="C17" s="50"/>
      <c r="D17" s="42" t="s">
        <v>18</v>
      </c>
      <c r="E17" s="41">
        <f>E18+E22+E26</f>
        <v>33826795</v>
      </c>
      <c r="F17" s="41">
        <v>33014621</v>
      </c>
    </row>
    <row r="18" spans="1:6" ht="30" x14ac:dyDescent="0.25">
      <c r="A18" s="35" t="s">
        <v>0</v>
      </c>
      <c r="B18" s="33" t="s">
        <v>336</v>
      </c>
      <c r="C18" s="50" t="s">
        <v>836</v>
      </c>
      <c r="D18" s="42" t="s">
        <v>19</v>
      </c>
      <c r="E18" s="41">
        <f>E19</f>
        <v>22599424</v>
      </c>
      <c r="F18" s="41">
        <v>24072395</v>
      </c>
    </row>
    <row r="19" spans="1:6" x14ac:dyDescent="0.25">
      <c r="A19" s="35" t="s">
        <v>1</v>
      </c>
      <c r="B19" s="33" t="s">
        <v>305</v>
      </c>
      <c r="C19" s="50" t="s">
        <v>836</v>
      </c>
      <c r="D19" s="42">
        <v>4</v>
      </c>
      <c r="E19" s="41">
        <v>22599424</v>
      </c>
      <c r="F19" s="41">
        <v>24072395</v>
      </c>
    </row>
    <row r="20" spans="1:6" x14ac:dyDescent="0.25">
      <c r="A20" s="35" t="s">
        <v>2</v>
      </c>
      <c r="B20" s="33" t="s">
        <v>306</v>
      </c>
      <c r="C20" s="50"/>
      <c r="D20" s="42">
        <v>5</v>
      </c>
      <c r="E20" s="41">
        <v>0</v>
      </c>
      <c r="F20" s="41">
        <v>0</v>
      </c>
    </row>
    <row r="21" spans="1:6" ht="30" x14ac:dyDescent="0.25">
      <c r="A21" s="35" t="s">
        <v>3</v>
      </c>
      <c r="B21" s="33" t="s">
        <v>321</v>
      </c>
      <c r="C21" s="50"/>
      <c r="D21" s="42">
        <v>6</v>
      </c>
      <c r="E21" s="41">
        <v>0</v>
      </c>
      <c r="F21" s="41">
        <v>0</v>
      </c>
    </row>
    <row r="22" spans="1:6" ht="30" x14ac:dyDescent="0.25">
      <c r="A22" s="35">
        <v>21</v>
      </c>
      <c r="B22" s="33" t="s">
        <v>322</v>
      </c>
      <c r="C22" s="50" t="s">
        <v>836</v>
      </c>
      <c r="D22" s="42">
        <v>7</v>
      </c>
      <c r="E22" s="41">
        <f>E24+E25</f>
        <v>6027371</v>
      </c>
      <c r="F22" s="41">
        <v>4938322</v>
      </c>
    </row>
    <row r="23" spans="1:6" x14ac:dyDescent="0.25">
      <c r="A23" s="35" t="s">
        <v>278</v>
      </c>
      <c r="B23" s="33" t="s">
        <v>307</v>
      </c>
      <c r="C23" s="50"/>
      <c r="D23" s="42" t="s">
        <v>20</v>
      </c>
      <c r="E23" s="41">
        <v>0</v>
      </c>
      <c r="F23" s="41">
        <v>0</v>
      </c>
    </row>
    <row r="24" spans="1:6" x14ac:dyDescent="0.25">
      <c r="A24" s="35" t="s">
        <v>279</v>
      </c>
      <c r="B24" s="33" t="s">
        <v>323</v>
      </c>
      <c r="C24" s="50" t="s">
        <v>836</v>
      </c>
      <c r="D24" s="42" t="s">
        <v>21</v>
      </c>
      <c r="E24" s="41">
        <v>5923136</v>
      </c>
      <c r="F24" s="41">
        <v>4909947</v>
      </c>
    </row>
    <row r="25" spans="1:6" x14ac:dyDescent="0.25">
      <c r="A25" s="35" t="s">
        <v>280</v>
      </c>
      <c r="B25" s="33" t="s">
        <v>308</v>
      </c>
      <c r="C25" s="50" t="s">
        <v>840</v>
      </c>
      <c r="D25" s="42">
        <v>10</v>
      </c>
      <c r="E25" s="41">
        <v>104235</v>
      </c>
      <c r="F25" s="41">
        <v>28375</v>
      </c>
    </row>
    <row r="26" spans="1:6" ht="30" x14ac:dyDescent="0.25">
      <c r="A26" s="35">
        <v>22</v>
      </c>
      <c r="B26" s="33" t="s">
        <v>103</v>
      </c>
      <c r="C26" s="50"/>
      <c r="D26" s="42">
        <v>11</v>
      </c>
      <c r="E26" s="41">
        <f>E28</f>
        <v>5200000</v>
      </c>
      <c r="F26" s="41">
        <v>4003904</v>
      </c>
    </row>
    <row r="27" spans="1:6" x14ac:dyDescent="0.25">
      <c r="A27" s="35" t="s">
        <v>281</v>
      </c>
      <c r="B27" s="33" t="s">
        <v>309</v>
      </c>
      <c r="C27" s="50"/>
      <c r="D27" s="42">
        <v>12</v>
      </c>
      <c r="E27" s="39">
        <v>0</v>
      </c>
      <c r="F27" s="41">
        <v>0</v>
      </c>
    </row>
    <row r="28" spans="1:6" x14ac:dyDescent="0.25">
      <c r="A28" s="35" t="s">
        <v>282</v>
      </c>
      <c r="B28" s="33" t="s">
        <v>104</v>
      </c>
      <c r="C28" s="50" t="s">
        <v>837</v>
      </c>
      <c r="D28" s="42">
        <v>13</v>
      </c>
      <c r="E28" s="41">
        <v>5200000</v>
      </c>
      <c r="F28" s="41">
        <v>4000000</v>
      </c>
    </row>
    <row r="29" spans="1:6" ht="30" x14ac:dyDescent="0.25">
      <c r="A29" s="35" t="s">
        <v>283</v>
      </c>
      <c r="B29" s="33" t="s">
        <v>310</v>
      </c>
      <c r="C29" s="50" t="s">
        <v>840</v>
      </c>
      <c r="D29" s="42">
        <v>14</v>
      </c>
      <c r="E29" s="41">
        <v>0</v>
      </c>
      <c r="F29" s="41">
        <v>3904</v>
      </c>
    </row>
    <row r="30" spans="1:6" x14ac:dyDescent="0.25">
      <c r="A30" s="35" t="s">
        <v>284</v>
      </c>
      <c r="B30" s="33" t="s">
        <v>324</v>
      </c>
      <c r="C30" s="50"/>
      <c r="D30" s="42">
        <v>15</v>
      </c>
      <c r="E30" s="41">
        <v>0</v>
      </c>
      <c r="F30" s="41">
        <v>0</v>
      </c>
    </row>
    <row r="31" spans="1:6" x14ac:dyDescent="0.25">
      <c r="A31" s="35">
        <v>240</v>
      </c>
      <c r="B31" s="33" t="s">
        <v>105</v>
      </c>
      <c r="C31" s="50"/>
      <c r="D31" s="42">
        <v>16</v>
      </c>
      <c r="E31" s="41">
        <v>0</v>
      </c>
      <c r="F31" s="41">
        <v>0</v>
      </c>
    </row>
    <row r="32" spans="1:6" ht="30" x14ac:dyDescent="0.25">
      <c r="A32" s="35" t="s">
        <v>4</v>
      </c>
      <c r="B32" s="33" t="s">
        <v>106</v>
      </c>
      <c r="C32" s="50"/>
      <c r="D32" s="42" t="s">
        <v>22</v>
      </c>
      <c r="E32" s="41">
        <f>E34+E37</f>
        <v>675985</v>
      </c>
      <c r="F32" s="41">
        <v>883754</v>
      </c>
    </row>
    <row r="33" spans="1:6" x14ac:dyDescent="0.25">
      <c r="A33" s="35" t="s">
        <v>285</v>
      </c>
      <c r="B33" s="33" t="s">
        <v>325</v>
      </c>
      <c r="C33" s="50"/>
      <c r="D33" s="42">
        <v>18</v>
      </c>
      <c r="E33" s="41">
        <v>0</v>
      </c>
      <c r="F33" s="41">
        <v>0</v>
      </c>
    </row>
    <row r="34" spans="1:6" x14ac:dyDescent="0.25">
      <c r="A34" s="35" t="s">
        <v>286</v>
      </c>
      <c r="B34" s="33" t="s">
        <v>107</v>
      </c>
      <c r="C34" s="50" t="s">
        <v>839</v>
      </c>
      <c r="D34" s="42">
        <v>19</v>
      </c>
      <c r="E34" s="41">
        <v>674150</v>
      </c>
      <c r="F34" s="41">
        <v>865224</v>
      </c>
    </row>
    <row r="35" spans="1:6" x14ac:dyDescent="0.25">
      <c r="A35" s="35" t="s">
        <v>287</v>
      </c>
      <c r="B35" s="33" t="s">
        <v>108</v>
      </c>
      <c r="C35" s="50" t="s">
        <v>838</v>
      </c>
      <c r="D35" s="42">
        <v>20</v>
      </c>
      <c r="E35" s="41">
        <v>0</v>
      </c>
      <c r="F35" s="41">
        <v>15797</v>
      </c>
    </row>
    <row r="36" spans="1:6" x14ac:dyDescent="0.25">
      <c r="A36" s="35" t="s">
        <v>288</v>
      </c>
      <c r="B36" s="33" t="s">
        <v>109</v>
      </c>
      <c r="C36" s="50" t="s">
        <v>838</v>
      </c>
      <c r="D36" s="42">
        <v>21</v>
      </c>
      <c r="E36" s="41">
        <v>0</v>
      </c>
      <c r="F36" s="41">
        <v>1498</v>
      </c>
    </row>
    <row r="37" spans="1:6" x14ac:dyDescent="0.25">
      <c r="A37" s="35" t="s">
        <v>289</v>
      </c>
      <c r="B37" s="33" t="s">
        <v>110</v>
      </c>
      <c r="C37" s="50" t="s">
        <v>838</v>
      </c>
      <c r="D37" s="42">
        <v>22</v>
      </c>
      <c r="E37" s="41">
        <v>1835</v>
      </c>
      <c r="F37" s="41">
        <v>1235</v>
      </c>
    </row>
    <row r="38" spans="1:6" x14ac:dyDescent="0.25">
      <c r="A38" s="35">
        <v>32</v>
      </c>
      <c r="B38" s="33" t="s">
        <v>111</v>
      </c>
      <c r="C38" s="50"/>
      <c r="D38" s="42">
        <v>23</v>
      </c>
      <c r="E38" s="41">
        <v>0</v>
      </c>
      <c r="F38" s="41">
        <v>0</v>
      </c>
    </row>
    <row r="39" spans="1:6" x14ac:dyDescent="0.25">
      <c r="A39" s="35" t="s">
        <v>290</v>
      </c>
      <c r="B39" s="33" t="s">
        <v>112</v>
      </c>
      <c r="C39" s="50"/>
      <c r="D39" s="42">
        <v>24</v>
      </c>
      <c r="E39" s="41">
        <v>0</v>
      </c>
      <c r="F39" s="41">
        <v>0</v>
      </c>
    </row>
    <row r="40" spans="1:6" x14ac:dyDescent="0.25">
      <c r="A40" s="35">
        <v>34</v>
      </c>
      <c r="B40" s="33" t="s">
        <v>113</v>
      </c>
      <c r="C40" s="50"/>
      <c r="D40" s="42">
        <v>25</v>
      </c>
      <c r="E40" s="41">
        <v>0</v>
      </c>
      <c r="F40" s="41">
        <v>0</v>
      </c>
    </row>
    <row r="41" spans="1:6" ht="30" x14ac:dyDescent="0.25">
      <c r="A41" s="35"/>
      <c r="B41" s="33" t="s">
        <v>114</v>
      </c>
      <c r="C41" s="50"/>
      <c r="D41" s="42" t="s">
        <v>23</v>
      </c>
      <c r="E41" s="41">
        <f>E16+E32+E17</f>
        <v>35696531</v>
      </c>
      <c r="F41" s="41">
        <v>36630838</v>
      </c>
    </row>
    <row r="42" spans="1:6" x14ac:dyDescent="0.25">
      <c r="A42" s="35"/>
      <c r="B42" s="33" t="s">
        <v>115</v>
      </c>
      <c r="C42" s="50"/>
      <c r="D42" s="42"/>
      <c r="E42" s="41"/>
      <c r="F42" s="41"/>
    </row>
    <row r="43" spans="1:6" ht="30" x14ac:dyDescent="0.25">
      <c r="A43" s="35" t="s">
        <v>5</v>
      </c>
      <c r="B43" s="33" t="s">
        <v>116</v>
      </c>
      <c r="C43" s="50"/>
      <c r="D43" s="42" t="s">
        <v>24</v>
      </c>
      <c r="E43" s="41">
        <v>0</v>
      </c>
      <c r="F43" s="41">
        <v>0</v>
      </c>
    </row>
    <row r="44" spans="1:6" x14ac:dyDescent="0.25">
      <c r="A44" s="35" t="s">
        <v>6</v>
      </c>
      <c r="B44" s="33" t="s">
        <v>117</v>
      </c>
      <c r="C44" s="50"/>
      <c r="D44" s="42">
        <v>28</v>
      </c>
      <c r="E44" s="41">
        <v>0</v>
      </c>
      <c r="F44" s="41">
        <v>0</v>
      </c>
    </row>
    <row r="45" spans="1:6" x14ac:dyDescent="0.25">
      <c r="A45" s="35">
        <v>409</v>
      </c>
      <c r="B45" s="33" t="s">
        <v>118</v>
      </c>
      <c r="C45" s="50"/>
      <c r="D45" s="42">
        <v>29</v>
      </c>
      <c r="E45" s="41">
        <v>0</v>
      </c>
      <c r="F45" s="41">
        <v>0</v>
      </c>
    </row>
    <row r="46" spans="1:6" ht="30" x14ac:dyDescent="0.25">
      <c r="A46" s="35">
        <v>41</v>
      </c>
      <c r="B46" s="33" t="s">
        <v>119</v>
      </c>
      <c r="C46" s="50" t="s">
        <v>841</v>
      </c>
      <c r="D46" s="42">
        <v>30</v>
      </c>
      <c r="E46" s="41">
        <f>E49</f>
        <v>3313</v>
      </c>
      <c r="F46" s="41">
        <v>4427</v>
      </c>
    </row>
    <row r="47" spans="1:6" x14ac:dyDescent="0.25">
      <c r="A47" s="35">
        <v>410</v>
      </c>
      <c r="B47" s="33" t="s">
        <v>120</v>
      </c>
      <c r="C47" s="50"/>
      <c r="D47" s="42">
        <v>31</v>
      </c>
      <c r="E47" s="41">
        <v>0</v>
      </c>
      <c r="F47" s="41">
        <v>0</v>
      </c>
    </row>
    <row r="48" spans="1:6" x14ac:dyDescent="0.25">
      <c r="A48" s="35">
        <v>411</v>
      </c>
      <c r="B48" s="33" t="s">
        <v>121</v>
      </c>
      <c r="C48" s="50"/>
      <c r="D48" s="42">
        <v>32</v>
      </c>
      <c r="E48" s="41">
        <v>0</v>
      </c>
      <c r="F48" s="41">
        <v>0</v>
      </c>
    </row>
    <row r="49" spans="1:6" x14ac:dyDescent="0.25">
      <c r="A49" s="35">
        <v>413</v>
      </c>
      <c r="B49" s="33" t="s">
        <v>122</v>
      </c>
      <c r="C49" s="50" t="s">
        <v>841</v>
      </c>
      <c r="D49" s="42">
        <v>33</v>
      </c>
      <c r="E49" s="41">
        <v>3313</v>
      </c>
      <c r="F49" s="41">
        <v>4427</v>
      </c>
    </row>
    <row r="50" spans="1:6" x14ac:dyDescent="0.25">
      <c r="A50" s="35">
        <v>414</v>
      </c>
      <c r="B50" s="33" t="s">
        <v>123</v>
      </c>
      <c r="C50" s="50"/>
      <c r="D50" s="42">
        <v>34</v>
      </c>
      <c r="E50" s="41">
        <v>0</v>
      </c>
      <c r="F50" s="41">
        <v>0</v>
      </c>
    </row>
    <row r="51" spans="1:6" x14ac:dyDescent="0.25">
      <c r="A51" s="35" t="s">
        <v>7</v>
      </c>
      <c r="B51" s="33" t="s">
        <v>124</v>
      </c>
      <c r="C51" s="50"/>
      <c r="D51" s="42">
        <v>35</v>
      </c>
      <c r="E51" s="41">
        <v>0</v>
      </c>
      <c r="F51" s="41">
        <v>0</v>
      </c>
    </row>
    <row r="52" spans="1:6" x14ac:dyDescent="0.25">
      <c r="A52" s="35">
        <v>42</v>
      </c>
      <c r="B52" s="33" t="s">
        <v>326</v>
      </c>
      <c r="C52" s="50"/>
      <c r="D52" s="42">
        <v>36</v>
      </c>
      <c r="E52" s="41">
        <f>E53+E54</f>
        <v>99369</v>
      </c>
      <c r="F52" s="41">
        <v>100653</v>
      </c>
    </row>
    <row r="53" spans="1:6" ht="15" customHeight="1" x14ac:dyDescent="0.25">
      <c r="A53" s="33" t="s">
        <v>327</v>
      </c>
      <c r="B53" s="33" t="s">
        <v>125</v>
      </c>
      <c r="C53" s="200" t="s">
        <v>842</v>
      </c>
      <c r="D53" s="42">
        <v>37</v>
      </c>
      <c r="E53" s="41">
        <v>99255</v>
      </c>
      <c r="F53" s="41">
        <v>100493</v>
      </c>
    </row>
    <row r="54" spans="1:6" x14ac:dyDescent="0.25">
      <c r="A54" s="35">
        <v>422</v>
      </c>
      <c r="B54" s="33" t="s">
        <v>126</v>
      </c>
      <c r="C54" s="50" t="s">
        <v>841</v>
      </c>
      <c r="D54" s="42">
        <v>38</v>
      </c>
      <c r="E54" s="41">
        <v>114</v>
      </c>
      <c r="F54" s="41">
        <v>160</v>
      </c>
    </row>
    <row r="55" spans="1:6" ht="30" x14ac:dyDescent="0.25">
      <c r="A55" s="35" t="s">
        <v>8</v>
      </c>
      <c r="B55" s="33" t="s">
        <v>127</v>
      </c>
      <c r="C55" s="50"/>
      <c r="D55" s="42" t="s">
        <v>25</v>
      </c>
      <c r="E55" s="41">
        <v>0</v>
      </c>
      <c r="F55" s="41">
        <v>0</v>
      </c>
    </row>
    <row r="56" spans="1:6" x14ac:dyDescent="0.25">
      <c r="A56" s="35">
        <v>430</v>
      </c>
      <c r="B56" s="33" t="s">
        <v>128</v>
      </c>
      <c r="C56" s="50"/>
      <c r="D56" s="42">
        <v>40</v>
      </c>
      <c r="E56" s="41">
        <v>0</v>
      </c>
      <c r="F56" s="41">
        <v>0</v>
      </c>
    </row>
    <row r="57" spans="1:6" x14ac:dyDescent="0.25">
      <c r="A57" s="35">
        <v>431</v>
      </c>
      <c r="B57" s="33" t="s">
        <v>129</v>
      </c>
      <c r="C57" s="50"/>
      <c r="D57" s="42">
        <v>41</v>
      </c>
      <c r="E57" s="41">
        <v>0</v>
      </c>
      <c r="F57" s="41">
        <v>0</v>
      </c>
    </row>
    <row r="58" spans="1:6" ht="30" x14ac:dyDescent="0.25">
      <c r="A58" s="35" t="s">
        <v>9</v>
      </c>
      <c r="B58" s="33" t="s">
        <v>311</v>
      </c>
      <c r="C58" s="50"/>
      <c r="D58" s="42" t="s">
        <v>26</v>
      </c>
      <c r="E58" s="41">
        <v>0</v>
      </c>
      <c r="F58" s="41">
        <v>0</v>
      </c>
    </row>
    <row r="59" spans="1:6" x14ac:dyDescent="0.25">
      <c r="A59" s="35" t="s">
        <v>10</v>
      </c>
      <c r="B59" s="33" t="s">
        <v>130</v>
      </c>
      <c r="C59" s="50"/>
      <c r="D59" s="42">
        <v>43</v>
      </c>
      <c r="E59" s="41">
        <v>0</v>
      </c>
      <c r="F59" s="41">
        <v>0</v>
      </c>
    </row>
    <row r="60" spans="1:6" x14ac:dyDescent="0.25">
      <c r="A60" s="35" t="s">
        <v>11</v>
      </c>
      <c r="B60" s="33" t="s">
        <v>131</v>
      </c>
      <c r="C60" s="50"/>
      <c r="D60" s="42">
        <v>44</v>
      </c>
      <c r="E60" s="41">
        <v>0</v>
      </c>
      <c r="F60" s="41">
        <v>0</v>
      </c>
    </row>
    <row r="61" spans="1:6" x14ac:dyDescent="0.25">
      <c r="A61" s="35" t="s">
        <v>12</v>
      </c>
      <c r="B61" s="33" t="s">
        <v>132</v>
      </c>
      <c r="C61" s="50"/>
      <c r="D61" s="42">
        <v>45</v>
      </c>
      <c r="E61" s="41">
        <v>0</v>
      </c>
      <c r="F61" s="41">
        <v>0</v>
      </c>
    </row>
    <row r="62" spans="1:6" x14ac:dyDescent="0.25">
      <c r="A62" s="35">
        <v>449</v>
      </c>
      <c r="B62" s="33" t="s">
        <v>328</v>
      </c>
      <c r="C62" s="50"/>
      <c r="D62" s="42">
        <v>46</v>
      </c>
      <c r="E62" s="41">
        <v>0</v>
      </c>
      <c r="F62" s="41">
        <v>0</v>
      </c>
    </row>
    <row r="63" spans="1:6" ht="15" customHeight="1" x14ac:dyDescent="0.25">
      <c r="A63" s="35" t="s">
        <v>13</v>
      </c>
      <c r="B63" s="33" t="s">
        <v>133</v>
      </c>
      <c r="C63" s="50"/>
      <c r="D63" s="42">
        <v>47</v>
      </c>
      <c r="E63" s="41">
        <v>0</v>
      </c>
      <c r="F63" s="41">
        <v>0</v>
      </c>
    </row>
    <row r="64" spans="1:6" x14ac:dyDescent="0.25">
      <c r="A64" s="35">
        <v>450</v>
      </c>
      <c r="B64" s="33" t="s">
        <v>134</v>
      </c>
      <c r="C64" s="50"/>
      <c r="D64" s="42">
        <v>48</v>
      </c>
      <c r="E64" s="41">
        <v>0</v>
      </c>
      <c r="F64" s="41">
        <v>0</v>
      </c>
    </row>
    <row r="65" spans="1:6" x14ac:dyDescent="0.25">
      <c r="A65" s="35">
        <v>460</v>
      </c>
      <c r="B65" s="33" t="s">
        <v>135</v>
      </c>
      <c r="C65" s="50"/>
      <c r="D65" s="42">
        <v>49</v>
      </c>
      <c r="E65" s="41">
        <v>0</v>
      </c>
      <c r="F65" s="41">
        <v>0</v>
      </c>
    </row>
    <row r="66" spans="1:6" x14ac:dyDescent="0.25">
      <c r="A66" s="35" t="s">
        <v>14</v>
      </c>
      <c r="B66" s="33" t="s">
        <v>136</v>
      </c>
      <c r="C66" s="50"/>
      <c r="D66" s="42">
        <v>50</v>
      </c>
      <c r="E66" s="41">
        <v>0</v>
      </c>
      <c r="F66" s="41">
        <v>0</v>
      </c>
    </row>
    <row r="67" spans="1:6" x14ac:dyDescent="0.25">
      <c r="A67" s="35" t="s">
        <v>15</v>
      </c>
      <c r="B67" s="33" t="s">
        <v>137</v>
      </c>
      <c r="C67" s="50"/>
      <c r="D67" s="42">
        <v>51</v>
      </c>
      <c r="E67" s="41">
        <v>0</v>
      </c>
      <c r="F67" s="41">
        <v>0</v>
      </c>
    </row>
    <row r="68" spans="1:6" x14ac:dyDescent="0.25">
      <c r="A68" s="35">
        <v>490</v>
      </c>
      <c r="B68" s="33" t="s">
        <v>138</v>
      </c>
      <c r="C68" s="50"/>
      <c r="D68" s="42">
        <v>52</v>
      </c>
      <c r="E68" s="41">
        <v>0</v>
      </c>
      <c r="F68" s="41">
        <v>0</v>
      </c>
    </row>
    <row r="69" spans="1:6" ht="30" x14ac:dyDescent="0.25">
      <c r="A69" s="35"/>
      <c r="B69" s="33" t="s">
        <v>139</v>
      </c>
      <c r="C69" s="50"/>
      <c r="D69" s="42" t="s">
        <v>27</v>
      </c>
      <c r="E69" s="41">
        <f>E46+E52</f>
        <v>102682</v>
      </c>
      <c r="F69" s="41">
        <v>105080</v>
      </c>
    </row>
    <row r="70" spans="1:6" x14ac:dyDescent="0.25">
      <c r="A70" s="35"/>
      <c r="B70" s="33" t="s">
        <v>140</v>
      </c>
      <c r="C70" s="50"/>
      <c r="D70" s="42"/>
      <c r="E70" s="41">
        <f>E41-E69</f>
        <v>35593849</v>
      </c>
      <c r="F70" s="41">
        <v>36525758</v>
      </c>
    </row>
    <row r="71" spans="1:6" ht="30" x14ac:dyDescent="0.25">
      <c r="A71" s="35" t="s">
        <v>16</v>
      </c>
      <c r="B71" s="33" t="s">
        <v>141</v>
      </c>
      <c r="C71" s="50" t="s">
        <v>934</v>
      </c>
      <c r="D71" s="42" t="s">
        <v>28</v>
      </c>
      <c r="E71" s="41">
        <f>E74</f>
        <v>20663552</v>
      </c>
      <c r="F71" s="41">
        <v>21032877</v>
      </c>
    </row>
    <row r="72" spans="1:6" x14ac:dyDescent="0.25">
      <c r="A72" s="35">
        <v>510</v>
      </c>
      <c r="B72" s="33" t="s">
        <v>142</v>
      </c>
      <c r="C72" s="50"/>
      <c r="D72" s="42">
        <v>55</v>
      </c>
      <c r="E72" s="41">
        <v>0</v>
      </c>
      <c r="F72" s="41">
        <v>0</v>
      </c>
    </row>
    <row r="73" spans="1:6" x14ac:dyDescent="0.25">
      <c r="A73" s="35">
        <v>519</v>
      </c>
      <c r="B73" s="33" t="s">
        <v>143</v>
      </c>
      <c r="C73" s="50"/>
      <c r="D73" s="42">
        <v>56</v>
      </c>
      <c r="E73" s="41">
        <v>0</v>
      </c>
      <c r="F73" s="41">
        <v>0</v>
      </c>
    </row>
    <row r="74" spans="1:6" x14ac:dyDescent="0.25">
      <c r="A74" s="35">
        <v>512</v>
      </c>
      <c r="B74" s="33" t="s">
        <v>144</v>
      </c>
      <c r="C74" s="50" t="s">
        <v>934</v>
      </c>
      <c r="D74" s="42">
        <v>57</v>
      </c>
      <c r="E74" s="41">
        <v>20663552</v>
      </c>
      <c r="F74" s="41">
        <v>21032877</v>
      </c>
    </row>
    <row r="75" spans="1:6" x14ac:dyDescent="0.25">
      <c r="A75" s="35">
        <v>513</v>
      </c>
      <c r="B75" s="33" t="s">
        <v>145</v>
      </c>
      <c r="C75" s="50"/>
      <c r="D75" s="42">
        <v>58</v>
      </c>
      <c r="E75" s="41">
        <v>0</v>
      </c>
      <c r="F75" s="41">
        <v>0</v>
      </c>
    </row>
    <row r="76" spans="1:6" x14ac:dyDescent="0.25">
      <c r="A76" s="35">
        <v>52</v>
      </c>
      <c r="B76" s="33" t="s">
        <v>146</v>
      </c>
      <c r="C76" s="50"/>
      <c r="D76" s="42">
        <v>59</v>
      </c>
      <c r="E76" s="41">
        <v>0</v>
      </c>
      <c r="F76" s="41">
        <v>0</v>
      </c>
    </row>
    <row r="77" spans="1:6" x14ac:dyDescent="0.25">
      <c r="A77" s="35">
        <v>520</v>
      </c>
      <c r="B77" s="33" t="s">
        <v>147</v>
      </c>
      <c r="C77" s="50"/>
      <c r="D77" s="42">
        <v>60</v>
      </c>
      <c r="E77" s="41">
        <v>0</v>
      </c>
      <c r="F77" s="41">
        <v>0</v>
      </c>
    </row>
    <row r="78" spans="1:6" x14ac:dyDescent="0.25">
      <c r="A78" s="35">
        <v>521</v>
      </c>
      <c r="B78" s="33" t="s">
        <v>148</v>
      </c>
      <c r="C78" s="50"/>
      <c r="D78" s="42">
        <v>61</v>
      </c>
      <c r="E78" s="41">
        <v>0</v>
      </c>
      <c r="F78" s="41">
        <v>0</v>
      </c>
    </row>
    <row r="79" spans="1:6" x14ac:dyDescent="0.25">
      <c r="A79" s="35">
        <v>53</v>
      </c>
      <c r="B79" s="33" t="s">
        <v>149</v>
      </c>
      <c r="C79" s="50"/>
      <c r="D79" s="42">
        <v>62</v>
      </c>
      <c r="E79" s="41">
        <f>E80</f>
        <v>13827</v>
      </c>
      <c r="F79" s="41">
        <v>23574</v>
      </c>
    </row>
    <row r="80" spans="1:6" ht="45" x14ac:dyDescent="0.25">
      <c r="A80" s="35" t="s">
        <v>17</v>
      </c>
      <c r="B80" s="33" t="s">
        <v>312</v>
      </c>
      <c r="C80" s="50" t="s">
        <v>935</v>
      </c>
      <c r="D80" s="42" t="s">
        <v>29</v>
      </c>
      <c r="E80" s="41">
        <v>13827</v>
      </c>
      <c r="F80" s="41">
        <v>23574</v>
      </c>
    </row>
    <row r="81" spans="1:6" x14ac:dyDescent="0.25">
      <c r="A81" s="35">
        <v>531</v>
      </c>
      <c r="B81" s="33" t="s">
        <v>150</v>
      </c>
      <c r="C81" s="50"/>
      <c r="D81" s="42">
        <v>64</v>
      </c>
      <c r="E81" s="41">
        <v>0</v>
      </c>
      <c r="F81" s="41">
        <v>0</v>
      </c>
    </row>
    <row r="82" spans="1:6" x14ac:dyDescent="0.25">
      <c r="A82" s="35">
        <v>532</v>
      </c>
      <c r="B82" s="33" t="s">
        <v>151</v>
      </c>
      <c r="C82" s="50"/>
      <c r="D82" s="42">
        <v>65</v>
      </c>
      <c r="E82" s="41">
        <v>0</v>
      </c>
      <c r="F82" s="41">
        <v>0</v>
      </c>
    </row>
    <row r="83" spans="1:6" x14ac:dyDescent="0.25">
      <c r="A83" s="35">
        <v>54</v>
      </c>
      <c r="B83" s="33" t="s">
        <v>152</v>
      </c>
      <c r="C83" s="50"/>
      <c r="D83" s="42">
        <v>66</v>
      </c>
      <c r="E83" s="41">
        <v>0</v>
      </c>
      <c r="F83" s="41">
        <v>0</v>
      </c>
    </row>
    <row r="84" spans="1:6" x14ac:dyDescent="0.25">
      <c r="A84" s="35">
        <v>540</v>
      </c>
      <c r="B84" s="33" t="s">
        <v>153</v>
      </c>
      <c r="C84" s="50"/>
      <c r="D84" s="42">
        <v>67</v>
      </c>
      <c r="E84" s="41">
        <v>0</v>
      </c>
      <c r="F84" s="41">
        <v>0</v>
      </c>
    </row>
    <row r="85" spans="1:6" x14ac:dyDescent="0.25">
      <c r="A85" s="35">
        <v>541</v>
      </c>
      <c r="B85" s="33" t="s">
        <v>154</v>
      </c>
      <c r="C85" s="50"/>
      <c r="D85" s="42">
        <v>68</v>
      </c>
      <c r="E85" s="41">
        <v>0</v>
      </c>
      <c r="F85" s="41">
        <v>0</v>
      </c>
    </row>
    <row r="86" spans="1:6" x14ac:dyDescent="0.25">
      <c r="A86" s="35">
        <v>55</v>
      </c>
      <c r="B86" s="33" t="s">
        <v>155</v>
      </c>
      <c r="C86" s="50"/>
      <c r="D86" s="42">
        <v>69</v>
      </c>
      <c r="E86" s="41">
        <f>E87+E88</f>
        <v>15879484</v>
      </c>
      <c r="F86" s="41">
        <v>15879484</v>
      </c>
    </row>
    <row r="87" spans="1:6" x14ac:dyDescent="0.25">
      <c r="A87" s="35">
        <v>550</v>
      </c>
      <c r="B87" s="33" t="s">
        <v>156</v>
      </c>
      <c r="C87" s="50"/>
      <c r="D87" s="42">
        <v>70</v>
      </c>
      <c r="E87" s="41">
        <v>15879484</v>
      </c>
      <c r="F87" s="41">
        <v>13352579</v>
      </c>
    </row>
    <row r="88" spans="1:6" x14ac:dyDescent="0.25">
      <c r="A88" s="35">
        <v>551</v>
      </c>
      <c r="B88" s="33" t="s">
        <v>157</v>
      </c>
      <c r="C88" s="50"/>
      <c r="D88" s="42">
        <v>71</v>
      </c>
      <c r="E88" s="41">
        <v>0</v>
      </c>
      <c r="F88" s="41">
        <v>2526905</v>
      </c>
    </row>
    <row r="89" spans="1:6" x14ac:dyDescent="0.25">
      <c r="A89" s="35">
        <v>56</v>
      </c>
      <c r="B89" s="33" t="s">
        <v>158</v>
      </c>
      <c r="C89" s="50"/>
      <c r="D89" s="42">
        <v>72</v>
      </c>
      <c r="E89" s="41">
        <f>E90+E91</f>
        <v>963014</v>
      </c>
      <c r="F89" s="41">
        <v>410177</v>
      </c>
    </row>
    <row r="90" spans="1:6" x14ac:dyDescent="0.25">
      <c r="A90" s="35">
        <v>560</v>
      </c>
      <c r="B90" s="33" t="s">
        <v>159</v>
      </c>
      <c r="C90" s="50"/>
      <c r="D90" s="42">
        <v>73</v>
      </c>
      <c r="E90" s="41">
        <v>410177</v>
      </c>
      <c r="F90" s="41">
        <v>410177</v>
      </c>
    </row>
    <row r="91" spans="1:6" x14ac:dyDescent="0.25">
      <c r="A91" s="35">
        <v>561</v>
      </c>
      <c r="B91" s="33" t="s">
        <v>160</v>
      </c>
      <c r="C91" s="50"/>
      <c r="D91" s="42">
        <v>74</v>
      </c>
      <c r="E91" s="41">
        <f>'2'!E74</f>
        <v>552837</v>
      </c>
      <c r="F91" s="41">
        <v>0</v>
      </c>
    </row>
    <row r="92" spans="1:6" ht="30" x14ac:dyDescent="0.25">
      <c r="A92" s="35"/>
      <c r="B92" s="33" t="s">
        <v>161</v>
      </c>
      <c r="C92" s="50"/>
      <c r="D92" s="42" t="s">
        <v>30</v>
      </c>
      <c r="E92" s="41">
        <f>E71+E79+E86-E89</f>
        <v>35593849</v>
      </c>
      <c r="F92" s="41">
        <v>36525758</v>
      </c>
    </row>
    <row r="93" spans="1:6" x14ac:dyDescent="0.25">
      <c r="A93" s="35"/>
      <c r="B93" s="33" t="s">
        <v>162</v>
      </c>
      <c r="C93" s="50" t="s">
        <v>934</v>
      </c>
      <c r="D93" s="42">
        <v>76</v>
      </c>
      <c r="E93" s="41">
        <v>5000981.4413000001</v>
      </c>
      <c r="F93" s="41">
        <v>5052128.2691893196</v>
      </c>
    </row>
    <row r="94" spans="1:6" ht="30" x14ac:dyDescent="0.25">
      <c r="A94" s="35"/>
      <c r="B94" s="33" t="s">
        <v>163</v>
      </c>
      <c r="C94" s="34"/>
      <c r="D94" s="42">
        <v>77</v>
      </c>
      <c r="E94" s="43">
        <v>7.1173999999999999</v>
      </c>
      <c r="F94" s="43">
        <v>7.2298</v>
      </c>
    </row>
    <row r="95" spans="1:6" x14ac:dyDescent="0.25">
      <c r="A95" s="35"/>
      <c r="B95" s="33" t="s">
        <v>164</v>
      </c>
      <c r="C95" s="34"/>
      <c r="D95" s="42"/>
      <c r="E95" s="41">
        <v>0</v>
      </c>
      <c r="F95" s="41">
        <v>0</v>
      </c>
    </row>
    <row r="96" spans="1:6" x14ac:dyDescent="0.25">
      <c r="A96" s="35">
        <v>98</v>
      </c>
      <c r="B96" s="33" t="s">
        <v>165</v>
      </c>
      <c r="C96" s="34"/>
      <c r="D96" s="42">
        <v>78</v>
      </c>
      <c r="E96" s="41">
        <v>0</v>
      </c>
      <c r="F96" s="41">
        <v>0</v>
      </c>
    </row>
    <row r="97" spans="1:7" x14ac:dyDescent="0.25">
      <c r="A97" s="35">
        <v>99</v>
      </c>
      <c r="B97" s="33" t="s">
        <v>166</v>
      </c>
      <c r="C97" s="34"/>
      <c r="D97" s="42">
        <v>79</v>
      </c>
      <c r="E97" s="41">
        <v>0</v>
      </c>
      <c r="F97" s="41">
        <v>0</v>
      </c>
    </row>
    <row r="99" spans="1:7" ht="23.25" customHeight="1" x14ac:dyDescent="0.25">
      <c r="A99" s="14" t="s">
        <v>83</v>
      </c>
      <c r="B99" s="207" t="s">
        <v>85</v>
      </c>
      <c r="C99" s="207"/>
      <c r="D99" s="14" t="s">
        <v>84</v>
      </c>
      <c r="E99" s="209" t="s">
        <v>86</v>
      </c>
      <c r="F99" s="209"/>
      <c r="G99" s="209"/>
    </row>
    <row r="100" spans="1:7" x14ac:dyDescent="0.25">
      <c r="A100" s="14" t="s">
        <v>961</v>
      </c>
      <c r="B100" s="208" t="s">
        <v>955</v>
      </c>
      <c r="C100" s="208"/>
      <c r="D100" s="14"/>
      <c r="E100" s="208" t="s">
        <v>364</v>
      </c>
      <c r="F100" s="208"/>
      <c r="G100" s="208"/>
    </row>
  </sheetData>
  <mergeCells count="4">
    <mergeCell ref="B99:C99"/>
    <mergeCell ref="B100:C100"/>
    <mergeCell ref="E100:G100"/>
    <mergeCell ref="E99:G99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85" customWidth="1"/>
    <col min="2" max="2" width="17.85546875" style="85" customWidth="1"/>
    <col min="3" max="3" width="20" style="85" customWidth="1"/>
    <col min="4" max="4" width="16" style="85" customWidth="1"/>
    <col min="5" max="5" width="19.7109375" style="85" customWidth="1"/>
    <col min="6" max="6" width="14.140625" style="85" customWidth="1"/>
    <col min="7" max="7" width="15" style="85" customWidth="1"/>
    <col min="8" max="8" width="10.140625" style="85" customWidth="1"/>
    <col min="9" max="9" width="11.42578125" style="85" hidden="1" customWidth="1"/>
    <col min="10" max="256" width="9.140625" style="85" customWidth="1"/>
    <col min="257" max="16384" width="8" style="190"/>
  </cols>
  <sheetData>
    <row r="1" spans="1:7" x14ac:dyDescent="0.2">
      <c r="A1" s="85" t="s">
        <v>87</v>
      </c>
      <c r="B1" s="85" t="s">
        <v>833</v>
      </c>
    </row>
    <row r="2" spans="1:7" x14ac:dyDescent="0.2">
      <c r="A2" s="85" t="s">
        <v>88</v>
      </c>
    </row>
    <row r="3" spans="1:7" x14ac:dyDescent="0.2">
      <c r="A3" s="85" t="s">
        <v>89</v>
      </c>
    </row>
    <row r="4" spans="1:7" x14ac:dyDescent="0.2">
      <c r="A4" s="85" t="s">
        <v>90</v>
      </c>
    </row>
    <row r="5" spans="1:7" x14ac:dyDescent="0.2">
      <c r="A5" s="85" t="s">
        <v>91</v>
      </c>
    </row>
    <row r="6" spans="1:7" x14ac:dyDescent="0.2">
      <c r="A6" s="85" t="s">
        <v>953</v>
      </c>
    </row>
    <row r="9" spans="1:7" x14ac:dyDescent="0.2">
      <c r="A9" s="226" t="s">
        <v>365</v>
      </c>
      <c r="B9" s="226"/>
      <c r="C9" s="226"/>
      <c r="D9" s="226"/>
      <c r="E9" s="226"/>
      <c r="F9" s="226"/>
      <c r="G9" s="226"/>
    </row>
    <row r="10" spans="1:7" x14ac:dyDescent="0.2">
      <c r="A10" s="226" t="s">
        <v>946</v>
      </c>
      <c r="B10" s="226"/>
      <c r="C10" s="226"/>
      <c r="D10" s="226"/>
      <c r="E10" s="226"/>
      <c r="F10" s="226"/>
      <c r="G10" s="226"/>
    </row>
    <row r="11" spans="1:7" x14ac:dyDescent="0.2">
      <c r="B11" s="186"/>
      <c r="C11" s="186"/>
      <c r="D11" s="186"/>
      <c r="E11" s="186"/>
      <c r="F11" s="186"/>
      <c r="G11" s="186"/>
    </row>
    <row r="12" spans="1:7" x14ac:dyDescent="0.2">
      <c r="A12" s="127" t="s">
        <v>751</v>
      </c>
    </row>
    <row r="13" spans="1:7" x14ac:dyDescent="0.2">
      <c r="A13" s="127"/>
    </row>
    <row r="14" spans="1:7" s="101" customFormat="1" ht="38.25" customHeight="1" x14ac:dyDescent="0.2">
      <c r="A14" s="103" t="s">
        <v>752</v>
      </c>
      <c r="B14" s="103" t="s">
        <v>753</v>
      </c>
      <c r="C14" s="103" t="s">
        <v>754</v>
      </c>
      <c r="D14" s="103" t="s">
        <v>755</v>
      </c>
      <c r="E14" s="103" t="s">
        <v>756</v>
      </c>
      <c r="F14" s="103" t="s">
        <v>757</v>
      </c>
    </row>
    <row r="15" spans="1:7" x14ac:dyDescent="0.2">
      <c r="A15" s="150"/>
      <c r="B15" s="151"/>
      <c r="C15" s="151"/>
      <c r="D15" s="151"/>
      <c r="E15" s="152"/>
      <c r="F15" s="152"/>
    </row>
    <row r="16" spans="1:7" x14ac:dyDescent="0.2">
      <c r="A16" s="127"/>
    </row>
    <row r="17" spans="1:7" ht="37.5" customHeight="1" x14ac:dyDescent="0.2">
      <c r="A17" s="189" t="s">
        <v>83</v>
      </c>
      <c r="B17" s="189" t="s">
        <v>85</v>
      </c>
      <c r="D17" s="189" t="s">
        <v>84</v>
      </c>
      <c r="E17" s="246" t="s">
        <v>86</v>
      </c>
      <c r="F17" s="246"/>
      <c r="G17" s="246"/>
    </row>
    <row r="18" spans="1:7" ht="33" customHeight="1" x14ac:dyDescent="0.2">
      <c r="A18" s="189" t="s">
        <v>961</v>
      </c>
      <c r="B18" s="128" t="s">
        <v>955</v>
      </c>
      <c r="E18" s="245" t="s">
        <v>364</v>
      </c>
      <c r="F18" s="245"/>
      <c r="G18" s="24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6"/>
      <c r="D25" s="226"/>
      <c r="E25" s="226"/>
    </row>
    <row r="26" spans="1:7" x14ac:dyDescent="0.2">
      <c r="C26" s="226"/>
      <c r="D26" s="226"/>
      <c r="E26" s="226"/>
    </row>
    <row r="27" spans="1:7" x14ac:dyDescent="0.2">
      <c r="C27" s="226"/>
      <c r="D27" s="226"/>
      <c r="E27" s="22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85" customWidth="1"/>
    <col min="2" max="2" width="17.85546875" style="85" customWidth="1"/>
    <col min="3" max="3" width="20" style="85" customWidth="1"/>
    <col min="4" max="4" width="16" style="85" customWidth="1"/>
    <col min="5" max="5" width="19.7109375" style="85" customWidth="1"/>
    <col min="6" max="6" width="14.140625" style="85" customWidth="1"/>
    <col min="7" max="7" width="15" style="85" customWidth="1"/>
    <col min="8" max="8" width="10.140625" style="85" customWidth="1"/>
    <col min="9" max="9" width="11.42578125" style="85" hidden="1" customWidth="1"/>
    <col min="10" max="256" width="9.140625" style="85" customWidth="1"/>
    <col min="257" max="16384" width="8" style="190"/>
  </cols>
  <sheetData>
    <row r="1" spans="1:7" x14ac:dyDescent="0.2">
      <c r="A1" s="85" t="s">
        <v>87</v>
      </c>
      <c r="B1" s="85" t="s">
        <v>833</v>
      </c>
    </row>
    <row r="2" spans="1:7" x14ac:dyDescent="0.2">
      <c r="A2" s="85" t="s">
        <v>88</v>
      </c>
    </row>
    <row r="3" spans="1:7" x14ac:dyDescent="0.2">
      <c r="A3" s="85" t="s">
        <v>89</v>
      </c>
    </row>
    <row r="4" spans="1:7" x14ac:dyDescent="0.2">
      <c r="A4" s="85" t="s">
        <v>90</v>
      </c>
    </row>
    <row r="5" spans="1:7" x14ac:dyDescent="0.2">
      <c r="A5" s="85" t="s">
        <v>91</v>
      </c>
    </row>
    <row r="6" spans="1:7" x14ac:dyDescent="0.2">
      <c r="A6" s="85" t="s">
        <v>953</v>
      </c>
    </row>
    <row r="9" spans="1:7" x14ac:dyDescent="0.2">
      <c r="A9" s="226" t="s">
        <v>365</v>
      </c>
      <c r="B9" s="226"/>
      <c r="C9" s="226"/>
      <c r="D9" s="226"/>
      <c r="E9" s="226"/>
      <c r="F9" s="226"/>
      <c r="G9" s="226"/>
    </row>
    <row r="10" spans="1:7" x14ac:dyDescent="0.2">
      <c r="A10" s="226" t="s">
        <v>944</v>
      </c>
      <c r="B10" s="226"/>
      <c r="C10" s="226"/>
      <c r="D10" s="226"/>
      <c r="E10" s="226"/>
      <c r="F10" s="226"/>
      <c r="G10" s="226"/>
    </row>
    <row r="11" spans="1:7" x14ac:dyDescent="0.2">
      <c r="B11" s="186"/>
      <c r="C11" s="186"/>
      <c r="D11" s="186"/>
      <c r="E11" s="186"/>
      <c r="F11" s="186"/>
      <c r="G11" s="186"/>
    </row>
    <row r="12" spans="1:7" x14ac:dyDescent="0.2">
      <c r="A12" s="127" t="s">
        <v>758</v>
      </c>
    </row>
    <row r="13" spans="1:7" x14ac:dyDescent="0.2">
      <c r="A13" s="127"/>
    </row>
    <row r="14" spans="1:7" s="101" customFormat="1" ht="38.25" customHeight="1" x14ac:dyDescent="0.2">
      <c r="A14" s="103" t="s">
        <v>752</v>
      </c>
      <c r="B14" s="103" t="s">
        <v>759</v>
      </c>
      <c r="C14" s="103" t="s">
        <v>753</v>
      </c>
      <c r="D14" s="103" t="s">
        <v>760</v>
      </c>
      <c r="E14" s="103" t="s">
        <v>761</v>
      </c>
      <c r="F14" s="103" t="s">
        <v>762</v>
      </c>
    </row>
    <row r="15" spans="1:7" x14ac:dyDescent="0.2">
      <c r="A15" s="150"/>
      <c r="B15" s="153"/>
      <c r="C15" s="151"/>
      <c r="D15" s="151"/>
      <c r="E15" s="152"/>
      <c r="F15" s="151"/>
    </row>
    <row r="16" spans="1:7" x14ac:dyDescent="0.2">
      <c r="A16" s="127"/>
    </row>
    <row r="17" spans="1:7" ht="37.5" customHeight="1" x14ac:dyDescent="0.2">
      <c r="A17" s="189" t="s">
        <v>83</v>
      </c>
      <c r="B17" s="189" t="s">
        <v>85</v>
      </c>
      <c r="D17" s="189" t="s">
        <v>84</v>
      </c>
      <c r="E17" s="246" t="s">
        <v>86</v>
      </c>
      <c r="F17" s="246"/>
      <c r="G17" s="246"/>
    </row>
    <row r="18" spans="1:7" ht="33" customHeight="1" x14ac:dyDescent="0.2">
      <c r="A18" s="189" t="s">
        <v>961</v>
      </c>
      <c r="B18" s="128" t="s">
        <v>955</v>
      </c>
      <c r="E18" s="245" t="s">
        <v>364</v>
      </c>
      <c r="F18" s="245"/>
      <c r="G18" s="24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6"/>
      <c r="D25" s="226"/>
      <c r="E25" s="226"/>
    </row>
    <row r="26" spans="1:7" x14ac:dyDescent="0.2">
      <c r="C26" s="226"/>
      <c r="D26" s="226"/>
      <c r="E26" s="226"/>
    </row>
    <row r="27" spans="1:7" x14ac:dyDescent="0.2">
      <c r="C27" s="226"/>
      <c r="D27" s="226"/>
      <c r="E27" s="22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4" sqref="D24"/>
    </sheetView>
  </sheetViews>
  <sheetFormatPr defaultColWidth="8" defaultRowHeight="12.75" customHeight="1" x14ac:dyDescent="0.2"/>
  <cols>
    <col min="1" max="1" width="8.85546875" style="85" customWidth="1"/>
    <col min="2" max="2" width="7.5703125" style="85" customWidth="1"/>
    <col min="3" max="3" width="29.28515625" style="85" customWidth="1"/>
    <col min="4" max="4" width="28.7109375" style="85" customWidth="1"/>
    <col min="5" max="5" width="22.42578125" style="85" customWidth="1"/>
    <col min="6" max="6" width="7.28515625" style="85" customWidth="1"/>
    <col min="7" max="7" width="18.5703125" style="85" customWidth="1"/>
    <col min="8" max="8" width="15.42578125" style="85" customWidth="1"/>
    <col min="9" max="256" width="9.140625" style="85" customWidth="1"/>
    <col min="257" max="16384" width="8" style="190"/>
  </cols>
  <sheetData>
    <row r="1" spans="2:11" x14ac:dyDescent="0.2">
      <c r="B1" s="85" t="s">
        <v>87</v>
      </c>
      <c r="D1" s="85" t="s">
        <v>833</v>
      </c>
    </row>
    <row r="2" spans="2:11" x14ac:dyDescent="0.2">
      <c r="B2" s="85" t="s">
        <v>88</v>
      </c>
      <c r="G2" s="154"/>
      <c r="H2" s="154"/>
      <c r="I2" s="154"/>
      <c r="J2" s="154"/>
      <c r="K2" s="154"/>
    </row>
    <row r="3" spans="2:11" x14ac:dyDescent="0.2">
      <c r="B3" s="85" t="s">
        <v>89</v>
      </c>
      <c r="G3" s="154"/>
      <c r="H3" s="154"/>
      <c r="I3" s="154"/>
      <c r="J3" s="154"/>
      <c r="K3" s="154"/>
    </row>
    <row r="4" spans="2:11" x14ac:dyDescent="0.2">
      <c r="B4" s="85" t="s">
        <v>90</v>
      </c>
    </row>
    <row r="5" spans="2:11" x14ac:dyDescent="0.2">
      <c r="B5" s="85" t="s">
        <v>91</v>
      </c>
    </row>
    <row r="6" spans="2:11" x14ac:dyDescent="0.2">
      <c r="B6" s="85" t="s">
        <v>953</v>
      </c>
    </row>
    <row r="11" spans="2:11" x14ac:dyDescent="0.2">
      <c r="B11" s="226" t="s">
        <v>763</v>
      </c>
      <c r="C11" s="226"/>
      <c r="D11" s="226"/>
      <c r="E11" s="226"/>
    </row>
    <row r="12" spans="2:11" x14ac:dyDescent="0.2">
      <c r="B12" s="226" t="s">
        <v>947</v>
      </c>
      <c r="C12" s="226"/>
      <c r="D12" s="226"/>
      <c r="E12" s="226"/>
    </row>
    <row r="16" spans="2:11" ht="25.5" customHeight="1" x14ac:dyDescent="0.2">
      <c r="B16" s="103" t="s">
        <v>80</v>
      </c>
      <c r="C16" s="103" t="s">
        <v>367</v>
      </c>
      <c r="D16" s="103" t="s">
        <v>372</v>
      </c>
      <c r="E16" s="103" t="s">
        <v>374</v>
      </c>
    </row>
    <row r="17" spans="1:7" ht="15" customHeight="1" x14ac:dyDescent="0.2">
      <c r="B17" s="107">
        <v>1</v>
      </c>
      <c r="C17" s="141">
        <v>2</v>
      </c>
      <c r="D17" s="141">
        <v>3</v>
      </c>
      <c r="E17" s="141">
        <v>4</v>
      </c>
    </row>
    <row r="18" spans="1:7" ht="20.100000000000001" customHeight="1" x14ac:dyDescent="0.2">
      <c r="B18" s="103" t="s">
        <v>344</v>
      </c>
      <c r="C18" s="105" t="s">
        <v>764</v>
      </c>
      <c r="D18" s="144">
        <v>22599424.510000002</v>
      </c>
      <c r="E18" s="155">
        <v>63.309899999999999</v>
      </c>
    </row>
    <row r="19" spans="1:7" ht="20.100000000000001" customHeight="1" x14ac:dyDescent="0.2">
      <c r="B19" s="103" t="s">
        <v>346</v>
      </c>
      <c r="C19" s="105" t="s">
        <v>765</v>
      </c>
      <c r="D19" s="144">
        <v>5923135.6699999999</v>
      </c>
      <c r="E19" s="155">
        <v>16.593</v>
      </c>
    </row>
    <row r="20" spans="1:7" ht="20.100000000000001" customHeight="1" x14ac:dyDescent="0.2">
      <c r="B20" s="103" t="s">
        <v>348</v>
      </c>
      <c r="C20" s="105" t="s">
        <v>671</v>
      </c>
      <c r="D20" s="144"/>
      <c r="E20" s="155"/>
    </row>
    <row r="21" spans="1:7" ht="20.100000000000001" customHeight="1" x14ac:dyDescent="0.2">
      <c r="B21" s="103" t="s">
        <v>44</v>
      </c>
      <c r="C21" s="105" t="s">
        <v>766</v>
      </c>
      <c r="D21" s="144">
        <v>5200000</v>
      </c>
      <c r="E21" s="155">
        <v>14.5672</v>
      </c>
    </row>
    <row r="22" spans="1:7" ht="20.100000000000001" customHeight="1" x14ac:dyDescent="0.2">
      <c r="B22" s="103" t="s">
        <v>664</v>
      </c>
      <c r="C22" s="105" t="s">
        <v>767</v>
      </c>
      <c r="D22" s="144">
        <v>1193751.19</v>
      </c>
      <c r="E22" s="155">
        <v>3.3441999999999998</v>
      </c>
    </row>
    <row r="23" spans="1:7" ht="20.100000000000001" customHeight="1" x14ac:dyDescent="0.2">
      <c r="B23" s="103" t="s">
        <v>74</v>
      </c>
      <c r="C23" s="105" t="s">
        <v>768</v>
      </c>
      <c r="D23" s="144">
        <v>780220.03</v>
      </c>
      <c r="E23" s="155">
        <v>2.1857000000000002</v>
      </c>
    </row>
    <row r="24" spans="1:7" ht="20.100000000000001" customHeight="1" x14ac:dyDescent="0.2">
      <c r="B24" s="103"/>
      <c r="C24" s="105" t="s">
        <v>769</v>
      </c>
      <c r="D24" s="144">
        <f>SUM(D18:D23)</f>
        <v>35696531.399999999</v>
      </c>
      <c r="E24" s="155">
        <f>SUM(E18:E23)</f>
        <v>100</v>
      </c>
      <c r="F24" s="156"/>
    </row>
    <row r="25" spans="1:7" ht="24" customHeight="1" x14ac:dyDescent="0.2"/>
    <row r="26" spans="1:7" ht="31.5" customHeight="1" x14ac:dyDescent="0.2">
      <c r="A26" s="189" t="s">
        <v>83</v>
      </c>
      <c r="B26" s="189"/>
      <c r="C26" s="157"/>
      <c r="D26" s="189" t="s">
        <v>770</v>
      </c>
      <c r="E26" s="246" t="s">
        <v>86</v>
      </c>
      <c r="F26" s="246"/>
      <c r="G26" s="246"/>
    </row>
    <row r="27" spans="1:7" ht="35.25" customHeight="1" x14ac:dyDescent="0.2">
      <c r="A27" s="189" t="s">
        <v>961</v>
      </c>
      <c r="B27" s="189"/>
      <c r="C27" s="157"/>
      <c r="D27" s="199" t="s">
        <v>955</v>
      </c>
      <c r="E27" s="253" t="s">
        <v>364</v>
      </c>
      <c r="F27" s="253"/>
      <c r="G27" s="253"/>
    </row>
    <row r="28" spans="1:7" ht="14.25" customHeight="1" x14ac:dyDescent="0.2">
      <c r="A28" s="157"/>
      <c r="C28" s="157"/>
      <c r="D28" s="157"/>
      <c r="E28" s="157"/>
      <c r="F28" s="157"/>
      <c r="G28" s="157"/>
    </row>
    <row r="29" spans="1:7" x14ac:dyDescent="0.2">
      <c r="A29" s="157"/>
      <c r="B29" s="157"/>
      <c r="C29" s="157"/>
      <c r="D29" s="157"/>
      <c r="E29" s="157"/>
      <c r="F29" s="157"/>
      <c r="G29" s="157"/>
    </row>
    <row r="30" spans="1:7" x14ac:dyDescent="0.2">
      <c r="A30" s="157"/>
      <c r="B30" s="157"/>
      <c r="C30" s="157"/>
      <c r="D30" s="157"/>
      <c r="E30" s="157"/>
      <c r="F30" s="157"/>
      <c r="G30" s="157"/>
    </row>
    <row r="31" spans="1:7" x14ac:dyDescent="0.2">
      <c r="A31" s="157"/>
      <c r="B31" s="157"/>
      <c r="C31" s="157"/>
      <c r="D31" s="157"/>
      <c r="E31" s="157"/>
      <c r="F31" s="157"/>
      <c r="G31" s="157"/>
    </row>
    <row r="32" spans="1:7" x14ac:dyDescent="0.2">
      <c r="A32" s="157"/>
      <c r="B32" s="157"/>
      <c r="C32" s="157"/>
      <c r="D32" s="157"/>
      <c r="E32" s="157"/>
      <c r="F32" s="157"/>
      <c r="G32" s="157"/>
    </row>
    <row r="33" spans="1:7" x14ac:dyDescent="0.2">
      <c r="A33" s="157"/>
      <c r="B33" s="157"/>
      <c r="C33" s="157"/>
      <c r="D33" s="157"/>
      <c r="E33" s="157"/>
      <c r="F33" s="157"/>
      <c r="G33" s="157"/>
    </row>
    <row r="34" spans="1:7" x14ac:dyDescent="0.2">
      <c r="A34" s="157"/>
      <c r="B34" s="157"/>
      <c r="C34" s="157"/>
      <c r="D34" s="157"/>
      <c r="E34" s="157"/>
      <c r="F34" s="157"/>
      <c r="G34" s="157"/>
    </row>
    <row r="35" spans="1:7" x14ac:dyDescent="0.2">
      <c r="A35" s="157"/>
      <c r="B35" s="157"/>
      <c r="C35" s="157"/>
      <c r="D35" s="157"/>
      <c r="E35" s="157"/>
      <c r="F35" s="157"/>
      <c r="G35" s="157"/>
    </row>
    <row r="42" spans="1:7" ht="22.5" customHeight="1" x14ac:dyDescent="0.2">
      <c r="B42" s="226"/>
      <c r="C42" s="226"/>
      <c r="D42" s="226"/>
      <c r="E42" s="226"/>
    </row>
    <row r="43" spans="1:7" x14ac:dyDescent="0.2">
      <c r="B43" s="226"/>
      <c r="C43" s="226"/>
      <c r="D43" s="226"/>
      <c r="E43" s="226"/>
    </row>
    <row r="44" spans="1:7" x14ac:dyDescent="0.2">
      <c r="B44" s="226"/>
      <c r="C44" s="226"/>
      <c r="D44" s="226"/>
      <c r="E44" s="226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85" customWidth="1"/>
    <col min="2" max="2" width="18.140625" style="85" customWidth="1"/>
    <col min="3" max="3" width="29.28515625" style="85" customWidth="1"/>
    <col min="4" max="4" width="28.7109375" style="85" customWidth="1"/>
    <col min="5" max="5" width="22.42578125" style="85" customWidth="1"/>
    <col min="6" max="6" width="15.140625" style="85" customWidth="1"/>
    <col min="7" max="7" width="18.5703125" style="85" customWidth="1"/>
    <col min="8" max="8" width="15.42578125" style="85" customWidth="1"/>
    <col min="9" max="256" width="9.140625" style="85" customWidth="1"/>
    <col min="257" max="16384" width="8" style="190"/>
  </cols>
  <sheetData>
    <row r="1" spans="1:11" x14ac:dyDescent="0.2">
      <c r="A1" s="85" t="s">
        <v>87</v>
      </c>
      <c r="C1" s="85" t="s">
        <v>833</v>
      </c>
    </row>
    <row r="2" spans="1:11" x14ac:dyDescent="0.2">
      <c r="A2" s="85" t="s">
        <v>88</v>
      </c>
      <c r="G2" s="154"/>
      <c r="H2" s="154"/>
      <c r="I2" s="154"/>
      <c r="J2" s="154"/>
      <c r="K2" s="154"/>
    </row>
    <row r="3" spans="1:11" x14ac:dyDescent="0.2">
      <c r="A3" s="85" t="s">
        <v>89</v>
      </c>
      <c r="G3" s="154"/>
      <c r="H3" s="154"/>
      <c r="I3" s="154"/>
      <c r="J3" s="154"/>
      <c r="K3" s="154"/>
    </row>
    <row r="4" spans="1:11" x14ac:dyDescent="0.2">
      <c r="A4" s="85" t="s">
        <v>90</v>
      </c>
    </row>
    <row r="5" spans="1:11" x14ac:dyDescent="0.2">
      <c r="A5" s="85" t="s">
        <v>91</v>
      </c>
    </row>
    <row r="6" spans="1:11" x14ac:dyDescent="0.2">
      <c r="A6" s="85" t="s">
        <v>953</v>
      </c>
    </row>
    <row r="11" spans="1:11" x14ac:dyDescent="0.2">
      <c r="B11" s="226" t="s">
        <v>771</v>
      </c>
      <c r="C11" s="226"/>
      <c r="D11" s="226"/>
      <c r="E11" s="226"/>
      <c r="F11" s="226"/>
      <c r="G11" s="226"/>
      <c r="H11" s="226"/>
    </row>
    <row r="12" spans="1:11" x14ac:dyDescent="0.2">
      <c r="B12" s="226" t="s">
        <v>948</v>
      </c>
      <c r="C12" s="226"/>
      <c r="D12" s="226"/>
      <c r="E12" s="226"/>
      <c r="F12" s="226"/>
      <c r="G12" s="226"/>
      <c r="H12" s="226"/>
    </row>
    <row r="15" spans="1:11" x14ac:dyDescent="0.2">
      <c r="B15" s="85" t="s">
        <v>772</v>
      </c>
    </row>
    <row r="16" spans="1:11" ht="38.25" customHeight="1" x14ac:dyDescent="0.2">
      <c r="B16" s="103" t="s">
        <v>773</v>
      </c>
      <c r="C16" s="103" t="s">
        <v>774</v>
      </c>
      <c r="D16" s="103" t="s">
        <v>753</v>
      </c>
      <c r="E16" s="103" t="s">
        <v>760</v>
      </c>
      <c r="F16" s="103" t="s">
        <v>775</v>
      </c>
      <c r="G16" s="103" t="s">
        <v>757</v>
      </c>
      <c r="H16" s="103" t="s">
        <v>776</v>
      </c>
    </row>
    <row r="17" spans="1:8" ht="15" customHeight="1" x14ac:dyDescent="0.2">
      <c r="B17" s="107"/>
      <c r="C17" s="141"/>
      <c r="D17" s="158"/>
      <c r="E17" s="158"/>
      <c r="F17" s="152"/>
      <c r="G17" s="152"/>
      <c r="H17" s="151"/>
    </row>
    <row r="18" spans="1:8" ht="20.100000000000001" customHeight="1" x14ac:dyDescent="0.2"/>
    <row r="19" spans="1:8" ht="20.100000000000001" customHeight="1" x14ac:dyDescent="0.2">
      <c r="B19" s="85" t="s">
        <v>777</v>
      </c>
    </row>
    <row r="20" spans="1:8" ht="45" customHeight="1" x14ac:dyDescent="0.2">
      <c r="B20" s="103" t="s">
        <v>773</v>
      </c>
      <c r="C20" s="103" t="s">
        <v>753</v>
      </c>
      <c r="D20" s="103" t="s">
        <v>760</v>
      </c>
      <c r="E20" s="103" t="s">
        <v>775</v>
      </c>
      <c r="F20" s="103" t="s">
        <v>757</v>
      </c>
    </row>
    <row r="21" spans="1:8" ht="20.100000000000001" customHeight="1" x14ac:dyDescent="0.2">
      <c r="B21" s="153"/>
      <c r="C21" s="153"/>
      <c r="D21" s="153"/>
      <c r="E21" s="153"/>
      <c r="F21" s="153"/>
    </row>
    <row r="22" spans="1:8" ht="20.100000000000001" customHeight="1" x14ac:dyDescent="0.2">
      <c r="B22" s="153"/>
      <c r="C22" s="153"/>
      <c r="D22" s="153"/>
      <c r="E22" s="153"/>
      <c r="F22" s="153"/>
    </row>
    <row r="23" spans="1:8" ht="20.100000000000001" customHeight="1" x14ac:dyDescent="0.2"/>
    <row r="24" spans="1:8" ht="31.5" customHeight="1" x14ac:dyDescent="0.2">
      <c r="A24" s="189" t="s">
        <v>83</v>
      </c>
      <c r="B24" s="189"/>
      <c r="C24" s="157"/>
      <c r="D24" s="189" t="s">
        <v>770</v>
      </c>
      <c r="E24" s="246" t="s">
        <v>86</v>
      </c>
      <c r="F24" s="246"/>
      <c r="G24" s="246"/>
    </row>
    <row r="25" spans="1:8" ht="35.25" customHeight="1" x14ac:dyDescent="0.2">
      <c r="A25" s="189" t="s">
        <v>961</v>
      </c>
      <c r="B25" s="189"/>
      <c r="C25" s="157"/>
      <c r="D25" s="199" t="s">
        <v>955</v>
      </c>
      <c r="E25" s="253" t="s">
        <v>364</v>
      </c>
      <c r="F25" s="253"/>
      <c r="G25" s="253"/>
    </row>
    <row r="26" spans="1:8" ht="14.25" customHeight="1" x14ac:dyDescent="0.2">
      <c r="A26" s="157"/>
      <c r="C26" s="157"/>
      <c r="D26" s="157"/>
      <c r="E26" s="157"/>
      <c r="F26" s="157"/>
      <c r="G26" s="157"/>
    </row>
    <row r="27" spans="1:8" x14ac:dyDescent="0.2">
      <c r="A27" s="157"/>
      <c r="B27" s="157"/>
      <c r="C27" s="157"/>
      <c r="D27" s="157"/>
      <c r="E27" s="157"/>
      <c r="F27" s="157"/>
      <c r="G27" s="157"/>
    </row>
    <row r="28" spans="1:8" x14ac:dyDescent="0.2">
      <c r="A28" s="157"/>
      <c r="B28" s="157"/>
      <c r="C28" s="157"/>
      <c r="D28" s="157"/>
      <c r="E28" s="157"/>
      <c r="F28" s="157"/>
      <c r="G28" s="157"/>
    </row>
    <row r="29" spans="1:8" x14ac:dyDescent="0.2">
      <c r="A29" s="157"/>
      <c r="B29" s="157"/>
      <c r="C29" s="157"/>
      <c r="D29" s="157"/>
      <c r="E29" s="157"/>
      <c r="F29" s="157"/>
      <c r="G29" s="157"/>
    </row>
    <row r="30" spans="1:8" x14ac:dyDescent="0.2">
      <c r="A30" s="157"/>
      <c r="B30" s="157"/>
      <c r="C30" s="157"/>
      <c r="D30" s="157"/>
      <c r="E30" s="157"/>
      <c r="F30" s="157"/>
      <c r="G30" s="157"/>
    </row>
    <row r="31" spans="1:8" x14ac:dyDescent="0.2">
      <c r="A31" s="157"/>
      <c r="B31" s="157"/>
      <c r="C31" s="157"/>
      <c r="D31" s="157"/>
      <c r="E31" s="157"/>
      <c r="F31" s="157"/>
      <c r="G31" s="157"/>
    </row>
    <row r="32" spans="1:8" x14ac:dyDescent="0.2">
      <c r="A32" s="157"/>
      <c r="B32" s="157"/>
      <c r="C32" s="157"/>
      <c r="D32" s="157"/>
      <c r="E32" s="157"/>
      <c r="F32" s="157"/>
      <c r="G32" s="157"/>
    </row>
    <row r="33" spans="1:7" x14ac:dyDescent="0.2">
      <c r="A33" s="157"/>
      <c r="B33" s="157"/>
      <c r="C33" s="157"/>
      <c r="D33" s="157"/>
      <c r="E33" s="157"/>
      <c r="F33" s="157"/>
      <c r="G33" s="157"/>
    </row>
    <row r="40" spans="1:7" ht="22.5" customHeight="1" x14ac:dyDescent="0.2">
      <c r="B40" s="226"/>
      <c r="C40" s="226"/>
      <c r="D40" s="226"/>
      <c r="E40" s="226"/>
    </row>
    <row r="41" spans="1:7" x14ac:dyDescent="0.2">
      <c r="B41" s="226"/>
      <c r="C41" s="226"/>
      <c r="D41" s="226"/>
      <c r="E41" s="226"/>
    </row>
    <row r="42" spans="1:7" x14ac:dyDescent="0.2">
      <c r="B42" s="226"/>
      <c r="C42" s="226"/>
      <c r="D42" s="226"/>
      <c r="E42" s="226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O86"/>
  <sheetViews>
    <sheetView view="pageBreakPreview" topLeftCell="A46" zoomScaleNormal="100" zoomScaleSheetLayoutView="100" workbookViewId="0">
      <selection sqref="A1:F75"/>
    </sheetView>
  </sheetViews>
  <sheetFormatPr defaultColWidth="8" defaultRowHeight="12.75" customHeight="1" x14ac:dyDescent="0.2"/>
  <cols>
    <col min="1" max="1" width="12.42578125" style="85" customWidth="1"/>
    <col min="2" max="2" width="32.28515625" style="85" customWidth="1"/>
    <col min="3" max="3" width="15.140625" style="159" customWidth="1"/>
    <col min="4" max="4" width="17.5703125" style="85" customWidth="1"/>
    <col min="5" max="5" width="18.28515625" style="85" customWidth="1"/>
    <col min="6" max="6" width="16.28515625" style="85" customWidth="1"/>
    <col min="7" max="249" width="9.140625" style="85" customWidth="1"/>
    <col min="250" max="16384" width="8" style="206"/>
  </cols>
  <sheetData>
    <row r="1" spans="1:6" x14ac:dyDescent="0.2">
      <c r="A1" s="85" t="s">
        <v>87</v>
      </c>
      <c r="C1" s="159" t="s">
        <v>833</v>
      </c>
    </row>
    <row r="2" spans="1:6" x14ac:dyDescent="0.2">
      <c r="A2" s="85" t="s">
        <v>88</v>
      </c>
    </row>
    <row r="3" spans="1:6" x14ac:dyDescent="0.2">
      <c r="A3" s="85" t="s">
        <v>89</v>
      </c>
    </row>
    <row r="4" spans="1:6" x14ac:dyDescent="0.2">
      <c r="A4" s="85" t="s">
        <v>90</v>
      </c>
    </row>
    <row r="5" spans="1:6" x14ac:dyDescent="0.2">
      <c r="A5" s="85" t="s">
        <v>91</v>
      </c>
    </row>
    <row r="6" spans="1:6" x14ac:dyDescent="0.2">
      <c r="A6" s="85" t="s">
        <v>953</v>
      </c>
    </row>
    <row r="8" spans="1:6" ht="13.5" customHeight="1" thickBot="1" x14ac:dyDescent="0.25">
      <c r="A8" s="226" t="s">
        <v>778</v>
      </c>
      <c r="B8" s="226"/>
      <c r="C8" s="226"/>
      <c r="D8" s="226"/>
      <c r="E8" s="226"/>
      <c r="F8" s="226"/>
    </row>
    <row r="9" spans="1:6" ht="13.5" customHeight="1" thickBot="1" x14ac:dyDescent="0.25">
      <c r="A9" s="256" t="s">
        <v>949</v>
      </c>
      <c r="B9" s="257"/>
      <c r="C9" s="257"/>
      <c r="D9" s="257"/>
      <c r="E9" s="257"/>
      <c r="F9" s="258"/>
    </row>
    <row r="10" spans="1:6" x14ac:dyDescent="0.2">
      <c r="A10" s="196"/>
      <c r="B10" s="196"/>
      <c r="C10" s="196"/>
      <c r="D10" s="196"/>
      <c r="E10" s="196"/>
      <c r="F10" s="196"/>
    </row>
    <row r="11" spans="1:6" x14ac:dyDescent="0.2">
      <c r="A11" s="85" t="s">
        <v>779</v>
      </c>
    </row>
    <row r="12" spans="1:6" ht="14.25" customHeight="1" x14ac:dyDescent="0.2">
      <c r="A12" s="259" t="s">
        <v>780</v>
      </c>
      <c r="B12" s="259" t="s">
        <v>781</v>
      </c>
      <c r="C12" s="261" t="s">
        <v>782</v>
      </c>
      <c r="D12" s="259" t="s">
        <v>555</v>
      </c>
      <c r="E12" s="259" t="s">
        <v>783</v>
      </c>
      <c r="F12" s="259" t="s">
        <v>784</v>
      </c>
    </row>
    <row r="13" spans="1:6" ht="39" customHeight="1" x14ac:dyDescent="0.2">
      <c r="A13" s="260"/>
      <c r="B13" s="260"/>
      <c r="C13" s="262"/>
      <c r="D13" s="260"/>
      <c r="E13" s="260"/>
      <c r="F13" s="260"/>
    </row>
    <row r="14" spans="1:6" ht="15.75" customHeight="1" x14ac:dyDescent="0.2">
      <c r="A14" s="141">
        <v>1</v>
      </c>
      <c r="B14" s="141">
        <v>2</v>
      </c>
      <c r="C14" s="160">
        <v>3</v>
      </c>
      <c r="D14" s="141">
        <v>4</v>
      </c>
      <c r="E14" s="141">
        <v>5</v>
      </c>
      <c r="F14" s="141">
        <v>6</v>
      </c>
    </row>
    <row r="15" spans="1:6" ht="24.75" customHeight="1" x14ac:dyDescent="0.2">
      <c r="A15" s="161"/>
      <c r="B15" s="143" t="s">
        <v>785</v>
      </c>
      <c r="C15" s="162"/>
      <c r="D15" s="162">
        <v>2119197.2163999998</v>
      </c>
      <c r="E15" s="162">
        <f>E17+E25</f>
        <v>2436443.9312607944</v>
      </c>
      <c r="F15" s="162">
        <f>F16+F25</f>
        <v>317246.71486079425</v>
      </c>
    </row>
    <row r="16" spans="1:6" ht="24.75" customHeight="1" x14ac:dyDescent="0.2">
      <c r="A16" s="161"/>
      <c r="B16" s="143" t="s">
        <v>378</v>
      </c>
      <c r="C16" s="162"/>
      <c r="D16" s="162">
        <v>1090463.0008</v>
      </c>
      <c r="E16" s="162">
        <v>1035981.04</v>
      </c>
      <c r="F16" s="162">
        <v>-54481.960800000001</v>
      </c>
    </row>
    <row r="17" spans="1:6" ht="24.75" customHeight="1" x14ac:dyDescent="0.2">
      <c r="A17" s="161"/>
      <c r="B17" s="143" t="s">
        <v>386</v>
      </c>
      <c r="C17" s="162"/>
      <c r="D17" s="162">
        <v>1090463.0008</v>
      </c>
      <c r="E17" s="162">
        <v>1035981.04</v>
      </c>
      <c r="F17" s="162">
        <v>-54481.960800000001</v>
      </c>
    </row>
    <row r="18" spans="1:6" ht="24.75" customHeight="1" x14ac:dyDescent="0.2">
      <c r="A18" s="161">
        <v>45337</v>
      </c>
      <c r="B18" s="143" t="s">
        <v>433</v>
      </c>
      <c r="C18" s="162">
        <v>862276</v>
      </c>
      <c r="D18" s="162">
        <v>603593.19999999995</v>
      </c>
      <c r="E18" s="162">
        <v>603593.19999999995</v>
      </c>
      <c r="F18" s="162">
        <v>0</v>
      </c>
    </row>
    <row r="19" spans="1:6" ht="24.75" customHeight="1" x14ac:dyDescent="0.2">
      <c r="A19" s="161">
        <v>45351</v>
      </c>
      <c r="B19" s="143" t="s">
        <v>437</v>
      </c>
      <c r="C19" s="162">
        <v>1863454</v>
      </c>
      <c r="D19" s="162">
        <v>171437.76800000001</v>
      </c>
      <c r="E19" s="162">
        <v>223614.48</v>
      </c>
      <c r="F19" s="162">
        <v>52176.712</v>
      </c>
    </row>
    <row r="20" spans="1:6" ht="24.75" customHeight="1" x14ac:dyDescent="0.2">
      <c r="A20" s="161">
        <v>45618</v>
      </c>
      <c r="B20" s="143" t="s">
        <v>447</v>
      </c>
      <c r="C20" s="162">
        <v>4925124</v>
      </c>
      <c r="D20" s="162">
        <v>129038.2488</v>
      </c>
      <c r="E20" s="162">
        <v>0</v>
      </c>
      <c r="F20" s="162">
        <v>-129038.2488</v>
      </c>
    </row>
    <row r="21" spans="1:6" ht="24.75" customHeight="1" x14ac:dyDescent="0.2">
      <c r="A21" s="161">
        <v>45434</v>
      </c>
      <c r="B21" s="143" t="s">
        <v>462</v>
      </c>
      <c r="C21" s="162">
        <v>745562</v>
      </c>
      <c r="D21" s="162">
        <v>186390.5</v>
      </c>
      <c r="E21" s="162">
        <v>208757.36</v>
      </c>
      <c r="F21" s="162">
        <v>22366.86</v>
      </c>
    </row>
    <row r="22" spans="1:6" ht="24.75" customHeight="1" x14ac:dyDescent="0.2">
      <c r="A22" s="161">
        <v>45629</v>
      </c>
      <c r="B22" s="143" t="s">
        <v>914</v>
      </c>
      <c r="C22" s="162">
        <v>20</v>
      </c>
      <c r="D22" s="162">
        <v>3.2839999999999998</v>
      </c>
      <c r="E22" s="162">
        <v>16</v>
      </c>
      <c r="F22" s="162">
        <v>12.715999999999999</v>
      </c>
    </row>
    <row r="23" spans="1:6" ht="24.75" customHeight="1" x14ac:dyDescent="0.2">
      <c r="A23" s="161"/>
      <c r="B23" s="143" t="s">
        <v>786</v>
      </c>
      <c r="C23" s="162"/>
      <c r="D23" s="162"/>
      <c r="E23" s="162"/>
      <c r="F23" s="162"/>
    </row>
    <row r="24" spans="1:6" ht="24.75" customHeight="1" x14ac:dyDescent="0.2">
      <c r="A24" s="161"/>
      <c r="B24" s="143" t="s">
        <v>787</v>
      </c>
      <c r="C24" s="162"/>
      <c r="D24" s="162"/>
      <c r="E24" s="162"/>
      <c r="F24" s="162"/>
    </row>
    <row r="25" spans="1:6" ht="24.75" customHeight="1" x14ac:dyDescent="0.2">
      <c r="A25" s="161"/>
      <c r="B25" s="143" t="s">
        <v>490</v>
      </c>
      <c r="C25" s="162"/>
      <c r="D25" s="162">
        <v>1028734.2156</v>
      </c>
      <c r="E25" s="162">
        <f>E26</f>
        <v>1400462.8912607944</v>
      </c>
      <c r="F25" s="162">
        <f>F26</f>
        <v>371728.67566079425</v>
      </c>
    </row>
    <row r="26" spans="1:6" ht="24.75" customHeight="1" x14ac:dyDescent="0.2">
      <c r="A26" s="161"/>
      <c r="B26" s="143" t="s">
        <v>386</v>
      </c>
      <c r="C26" s="162"/>
      <c r="D26" s="162">
        <v>1028734.2156</v>
      </c>
      <c r="E26" s="162">
        <f>SUM(E27:E30)</f>
        <v>1400462.8912607944</v>
      </c>
      <c r="F26" s="162">
        <f>SUM(F27:F30)</f>
        <v>371728.67566079425</v>
      </c>
    </row>
    <row r="27" spans="1:6" ht="24.75" customHeight="1" x14ac:dyDescent="0.2">
      <c r="A27" s="161">
        <v>45383</v>
      </c>
      <c r="B27" s="143" t="s">
        <v>505</v>
      </c>
      <c r="C27" s="162">
        <v>2054</v>
      </c>
      <c r="D27" s="162">
        <v>0</v>
      </c>
      <c r="E27" s="162">
        <v>69452.379199999996</v>
      </c>
      <c r="F27" s="162">
        <v>69452.379199999996</v>
      </c>
    </row>
    <row r="28" spans="1:6" ht="24.75" customHeight="1" x14ac:dyDescent="0.2">
      <c r="A28" s="161">
        <v>45321</v>
      </c>
      <c r="B28" s="143" t="s">
        <v>508</v>
      </c>
      <c r="C28" s="162">
        <v>2220</v>
      </c>
      <c r="D28" s="162">
        <v>642646.8345</v>
      </c>
      <c r="E28" s="162">
        <f>D28+F28</f>
        <v>736722.913695</v>
      </c>
      <c r="F28" s="162">
        <v>94076.079194999998</v>
      </c>
    </row>
    <row r="29" spans="1:6" ht="24.75" customHeight="1" x14ac:dyDescent="0.2">
      <c r="A29" s="161">
        <v>45329</v>
      </c>
      <c r="B29" s="143" t="s">
        <v>511</v>
      </c>
      <c r="C29" s="162">
        <v>444</v>
      </c>
      <c r="D29" s="162">
        <v>16330.4203</v>
      </c>
      <c r="E29" s="162">
        <f t="shared" ref="E29:E30" si="0">D29+F29</f>
        <v>16831.002027294249</v>
      </c>
      <c r="F29" s="162">
        <v>500.5817272942503</v>
      </c>
    </row>
    <row r="30" spans="1:6" ht="24.75" customHeight="1" x14ac:dyDescent="0.2">
      <c r="A30" s="161">
        <v>45623</v>
      </c>
      <c r="B30" s="143" t="s">
        <v>915</v>
      </c>
      <c r="C30" s="162">
        <v>11230</v>
      </c>
      <c r="D30" s="162">
        <v>369756.9608</v>
      </c>
      <c r="E30" s="162">
        <f t="shared" si="0"/>
        <v>577456.59633850004</v>
      </c>
      <c r="F30" s="162">
        <v>207699.63553850001</v>
      </c>
    </row>
    <row r="31" spans="1:6" ht="24.75" customHeight="1" x14ac:dyDescent="0.2">
      <c r="A31" s="161"/>
      <c r="B31" s="143" t="s">
        <v>786</v>
      </c>
      <c r="C31" s="162"/>
      <c r="D31" s="162"/>
      <c r="E31" s="162"/>
      <c r="F31" s="162"/>
    </row>
    <row r="32" spans="1:6" ht="24.75" customHeight="1" x14ac:dyDescent="0.2">
      <c r="A32" s="161"/>
      <c r="B32" s="143" t="s">
        <v>787</v>
      </c>
      <c r="C32" s="162"/>
      <c r="D32" s="162"/>
      <c r="E32" s="162"/>
      <c r="F32" s="162"/>
    </row>
    <row r="33" spans="1:6" ht="24.75" customHeight="1" x14ac:dyDescent="0.2">
      <c r="A33" s="161"/>
      <c r="B33" s="143" t="s">
        <v>788</v>
      </c>
      <c r="C33" s="162"/>
      <c r="D33" s="162">
        <v>3002216.6</v>
      </c>
      <c r="E33" s="162">
        <v>3002216.6</v>
      </c>
      <c r="F33" s="162">
        <v>0</v>
      </c>
    </row>
    <row r="34" spans="1:6" ht="24.75" customHeight="1" x14ac:dyDescent="0.2">
      <c r="A34" s="161"/>
      <c r="B34" s="143" t="s">
        <v>789</v>
      </c>
      <c r="C34" s="162"/>
      <c r="D34" s="162">
        <v>420521</v>
      </c>
      <c r="E34" s="162">
        <v>420521</v>
      </c>
      <c r="F34" s="162">
        <v>0</v>
      </c>
    </row>
    <row r="35" spans="1:6" ht="24.75" customHeight="1" x14ac:dyDescent="0.2">
      <c r="A35" s="161"/>
      <c r="B35" s="143" t="s">
        <v>790</v>
      </c>
      <c r="C35" s="162"/>
      <c r="D35" s="162">
        <v>420521</v>
      </c>
      <c r="E35" s="162">
        <v>420521</v>
      </c>
      <c r="F35" s="162">
        <v>0</v>
      </c>
    </row>
    <row r="36" spans="1:6" ht="24.75" customHeight="1" x14ac:dyDescent="0.2">
      <c r="A36" s="161">
        <v>45321</v>
      </c>
      <c r="B36" s="143" t="s">
        <v>573</v>
      </c>
      <c r="C36" s="162">
        <v>109147.9</v>
      </c>
      <c r="D36" s="162">
        <v>109147.9</v>
      </c>
      <c r="E36" s="162">
        <v>109147.9</v>
      </c>
      <c r="F36" s="162">
        <v>0</v>
      </c>
    </row>
    <row r="37" spans="1:6" ht="24.75" customHeight="1" x14ac:dyDescent="0.2">
      <c r="A37" s="161">
        <v>45503</v>
      </c>
      <c r="B37" s="143" t="s">
        <v>573</v>
      </c>
      <c r="C37" s="162">
        <v>109147.9</v>
      </c>
      <c r="D37" s="162">
        <v>109147.9</v>
      </c>
      <c r="E37" s="162">
        <v>109147.9</v>
      </c>
      <c r="F37" s="162">
        <v>0</v>
      </c>
    </row>
    <row r="38" spans="1:6" ht="24.75" customHeight="1" x14ac:dyDescent="0.2">
      <c r="A38" s="161">
        <v>45320</v>
      </c>
      <c r="B38" s="143" t="s">
        <v>832</v>
      </c>
      <c r="C38" s="162">
        <v>32982</v>
      </c>
      <c r="D38" s="162">
        <v>32982</v>
      </c>
      <c r="E38" s="162">
        <v>32982</v>
      </c>
      <c r="F38" s="162">
        <v>0</v>
      </c>
    </row>
    <row r="39" spans="1:6" ht="24.75" customHeight="1" x14ac:dyDescent="0.2">
      <c r="A39" s="161">
        <v>45502</v>
      </c>
      <c r="B39" s="143" t="s">
        <v>832</v>
      </c>
      <c r="C39" s="162">
        <v>32982</v>
      </c>
      <c r="D39" s="162">
        <v>32982</v>
      </c>
      <c r="E39" s="162">
        <v>32982</v>
      </c>
      <c r="F39" s="162">
        <v>0</v>
      </c>
    </row>
    <row r="40" spans="1:6" ht="24.75" customHeight="1" x14ac:dyDescent="0.2">
      <c r="A40" s="161">
        <v>45650</v>
      </c>
      <c r="B40" s="143" t="s">
        <v>574</v>
      </c>
      <c r="C40" s="162">
        <v>21628</v>
      </c>
      <c r="D40" s="162">
        <v>21628</v>
      </c>
      <c r="E40" s="162">
        <v>21628</v>
      </c>
      <c r="F40" s="162">
        <v>0</v>
      </c>
    </row>
    <row r="41" spans="1:6" ht="24.75" customHeight="1" x14ac:dyDescent="0.2">
      <c r="A41" s="161">
        <v>45560</v>
      </c>
      <c r="B41" s="143" t="s">
        <v>575</v>
      </c>
      <c r="C41" s="162">
        <v>94633.2</v>
      </c>
      <c r="D41" s="162">
        <v>94633.2</v>
      </c>
      <c r="E41" s="162">
        <v>94633.2</v>
      </c>
      <c r="F41" s="162">
        <v>0</v>
      </c>
    </row>
    <row r="42" spans="1:6" ht="24.75" customHeight="1" x14ac:dyDescent="0.2">
      <c r="A42" s="161">
        <v>45611</v>
      </c>
      <c r="B42" s="143" t="s">
        <v>576</v>
      </c>
      <c r="C42" s="162">
        <v>20000</v>
      </c>
      <c r="D42" s="162">
        <v>20000</v>
      </c>
      <c r="E42" s="162">
        <v>20000</v>
      </c>
      <c r="F42" s="162">
        <v>0</v>
      </c>
    </row>
    <row r="43" spans="1:6" ht="24.75" customHeight="1" x14ac:dyDescent="0.2">
      <c r="A43" s="161"/>
      <c r="B43" s="143" t="s">
        <v>791</v>
      </c>
      <c r="C43" s="162"/>
      <c r="D43" s="162"/>
      <c r="E43" s="162"/>
      <c r="F43" s="162"/>
    </row>
    <row r="44" spans="1:6" ht="24.75" customHeight="1" x14ac:dyDescent="0.2">
      <c r="A44" s="161"/>
      <c r="B44" s="143" t="s">
        <v>792</v>
      </c>
      <c r="C44" s="162"/>
      <c r="D44" s="162"/>
      <c r="E44" s="162"/>
      <c r="F44" s="162"/>
    </row>
    <row r="45" spans="1:6" ht="24.75" customHeight="1" x14ac:dyDescent="0.2">
      <c r="A45" s="161"/>
      <c r="B45" s="143" t="s">
        <v>793</v>
      </c>
      <c r="C45" s="162"/>
      <c r="D45" s="162"/>
      <c r="E45" s="162"/>
      <c r="F45" s="162"/>
    </row>
    <row r="46" spans="1:6" ht="24.75" customHeight="1" x14ac:dyDescent="0.2">
      <c r="A46" s="161"/>
      <c r="B46" s="143" t="s">
        <v>794</v>
      </c>
      <c r="C46" s="162"/>
      <c r="D46" s="162"/>
      <c r="E46" s="162"/>
      <c r="F46" s="162"/>
    </row>
    <row r="47" spans="1:6" ht="24.75" customHeight="1" x14ac:dyDescent="0.2">
      <c r="A47" s="161"/>
      <c r="B47" s="143" t="s">
        <v>795</v>
      </c>
      <c r="C47" s="162"/>
      <c r="D47" s="162">
        <v>2581695.6</v>
      </c>
      <c r="E47" s="162">
        <v>2581695.6</v>
      </c>
      <c r="F47" s="162">
        <v>0</v>
      </c>
    </row>
    <row r="48" spans="1:6" ht="24.75" customHeight="1" x14ac:dyDescent="0.2">
      <c r="A48" s="161"/>
      <c r="B48" s="143" t="s">
        <v>796</v>
      </c>
      <c r="C48" s="162"/>
      <c r="D48" s="162">
        <v>2581695.6</v>
      </c>
      <c r="E48" s="162">
        <v>2581695.6</v>
      </c>
      <c r="F48" s="162">
        <v>0</v>
      </c>
    </row>
    <row r="49" spans="1:6" ht="24.75" customHeight="1" x14ac:dyDescent="0.2">
      <c r="A49" s="161">
        <v>45583</v>
      </c>
      <c r="B49" s="143" t="s">
        <v>919</v>
      </c>
      <c r="C49" s="162">
        <v>1320000</v>
      </c>
      <c r="D49" s="162">
        <v>2581695.6</v>
      </c>
      <c r="E49" s="162">
        <v>2581695.6</v>
      </c>
      <c r="F49" s="162">
        <v>0</v>
      </c>
    </row>
    <row r="50" spans="1:6" ht="24.75" customHeight="1" x14ac:dyDescent="0.2">
      <c r="A50" s="161"/>
      <c r="B50" s="143" t="s">
        <v>797</v>
      </c>
      <c r="C50" s="162"/>
      <c r="D50" s="162"/>
      <c r="E50" s="162"/>
      <c r="F50" s="162"/>
    </row>
    <row r="51" spans="1:6" ht="24.75" customHeight="1" x14ac:dyDescent="0.2">
      <c r="A51" s="161"/>
      <c r="B51" s="143" t="s">
        <v>798</v>
      </c>
      <c r="C51" s="162"/>
      <c r="D51" s="162"/>
      <c r="E51" s="162"/>
      <c r="F51" s="162"/>
    </row>
    <row r="52" spans="1:6" ht="24.75" customHeight="1" x14ac:dyDescent="0.2">
      <c r="A52" s="161"/>
      <c r="B52" s="143" t="s">
        <v>799</v>
      </c>
      <c r="C52" s="162"/>
      <c r="D52" s="162"/>
      <c r="E52" s="162"/>
      <c r="F52" s="162"/>
    </row>
    <row r="53" spans="1:6" ht="24.75" customHeight="1" x14ac:dyDescent="0.2">
      <c r="A53" s="161"/>
      <c r="B53" s="143" t="s">
        <v>800</v>
      </c>
      <c r="C53" s="162"/>
      <c r="D53" s="162"/>
      <c r="E53" s="162"/>
      <c r="F53" s="162"/>
    </row>
    <row r="54" spans="1:6" ht="24.75" customHeight="1" x14ac:dyDescent="0.2">
      <c r="A54" s="161"/>
      <c r="B54" s="143" t="s">
        <v>801</v>
      </c>
      <c r="C54" s="162"/>
      <c r="D54" s="162"/>
      <c r="E54" s="162"/>
      <c r="F54" s="162"/>
    </row>
    <row r="55" spans="1:6" ht="24.75" customHeight="1" x14ac:dyDescent="0.2">
      <c r="A55" s="161"/>
      <c r="B55" s="143" t="s">
        <v>802</v>
      </c>
      <c r="C55" s="162"/>
      <c r="D55" s="162">
        <v>5121413.8163999999</v>
      </c>
      <c r="E55" s="162">
        <f>E15+E33</f>
        <v>5438660.531260794</v>
      </c>
      <c r="F55" s="162">
        <f>F15</f>
        <v>317246.71486079425</v>
      </c>
    </row>
    <row r="56" spans="1:6" ht="24.75" customHeight="1" x14ac:dyDescent="0.2">
      <c r="A56" s="161"/>
      <c r="B56" s="143"/>
      <c r="C56" s="162"/>
      <c r="D56" s="162"/>
      <c r="E56" s="162"/>
      <c r="F56" s="162"/>
    </row>
    <row r="57" spans="1:6" ht="39.75" customHeight="1" x14ac:dyDescent="0.2">
      <c r="A57" s="195"/>
      <c r="B57" s="101"/>
      <c r="C57" s="163"/>
      <c r="D57" s="164"/>
      <c r="E57" s="164"/>
      <c r="F57" s="164"/>
    </row>
    <row r="58" spans="1:6" ht="15" customHeight="1" x14ac:dyDescent="0.2">
      <c r="A58" s="85" t="s">
        <v>803</v>
      </c>
      <c r="C58" s="165"/>
      <c r="D58" s="125"/>
      <c r="E58" s="125"/>
      <c r="F58" s="125"/>
    </row>
    <row r="59" spans="1:6" ht="19.5" customHeight="1" x14ac:dyDescent="0.2">
      <c r="A59" s="259" t="s">
        <v>780</v>
      </c>
      <c r="B59" s="259" t="s">
        <v>804</v>
      </c>
      <c r="C59" s="240" t="s">
        <v>805</v>
      </c>
      <c r="D59" s="232" t="s">
        <v>555</v>
      </c>
      <c r="E59" s="232" t="s">
        <v>783</v>
      </c>
      <c r="F59" s="232" t="s">
        <v>784</v>
      </c>
    </row>
    <row r="60" spans="1:6" x14ac:dyDescent="0.2">
      <c r="A60" s="263"/>
      <c r="B60" s="263"/>
      <c r="C60" s="264"/>
      <c r="D60" s="255"/>
      <c r="E60" s="255"/>
      <c r="F60" s="255"/>
    </row>
    <row r="61" spans="1:6" x14ac:dyDescent="0.2">
      <c r="A61" s="260"/>
      <c r="B61" s="260"/>
      <c r="C61" s="241"/>
      <c r="D61" s="233"/>
      <c r="E61" s="233"/>
      <c r="F61" s="233"/>
    </row>
    <row r="62" spans="1:6" x14ac:dyDescent="0.2">
      <c r="A62" s="141">
        <v>1</v>
      </c>
      <c r="B62" s="141">
        <v>2</v>
      </c>
      <c r="C62" s="104">
        <v>3</v>
      </c>
      <c r="D62" s="104">
        <v>4</v>
      </c>
      <c r="E62" s="104">
        <v>5</v>
      </c>
      <c r="F62" s="166">
        <v>6</v>
      </c>
    </row>
    <row r="63" spans="1:6" x14ac:dyDescent="0.2">
      <c r="A63" s="141"/>
      <c r="B63" s="167" t="s">
        <v>806</v>
      </c>
      <c r="C63" s="166" t="s">
        <v>807</v>
      </c>
      <c r="D63" s="168">
        <v>0</v>
      </c>
      <c r="E63" s="168">
        <v>0</v>
      </c>
      <c r="F63" s="168">
        <v>0</v>
      </c>
    </row>
    <row r="64" spans="1:6" ht="13.5" customHeight="1" x14ac:dyDescent="0.2">
      <c r="A64" s="141"/>
      <c r="B64" s="143" t="s">
        <v>378</v>
      </c>
      <c r="C64" s="166" t="s">
        <v>807</v>
      </c>
      <c r="D64" s="168">
        <v>0</v>
      </c>
      <c r="E64" s="168">
        <v>0</v>
      </c>
      <c r="F64" s="168">
        <v>0</v>
      </c>
    </row>
    <row r="65" spans="1:6" ht="16.5" customHeight="1" x14ac:dyDescent="0.2">
      <c r="A65" s="141"/>
      <c r="B65" s="143" t="s">
        <v>386</v>
      </c>
      <c r="C65" s="166" t="s">
        <v>807</v>
      </c>
      <c r="D65" s="168">
        <v>0</v>
      </c>
      <c r="E65" s="168">
        <v>0</v>
      </c>
      <c r="F65" s="168">
        <v>0</v>
      </c>
    </row>
    <row r="66" spans="1:6" ht="18" customHeight="1" x14ac:dyDescent="0.2">
      <c r="A66" s="141"/>
      <c r="B66" s="143" t="s">
        <v>786</v>
      </c>
      <c r="C66" s="166"/>
      <c r="D66" s="168"/>
      <c r="E66" s="168"/>
      <c r="F66" s="168"/>
    </row>
    <row r="67" spans="1:6" x14ac:dyDescent="0.2">
      <c r="A67" s="141"/>
      <c r="B67" s="143" t="s">
        <v>490</v>
      </c>
      <c r="C67" s="166" t="s">
        <v>807</v>
      </c>
      <c r="D67" s="168" t="s">
        <v>807</v>
      </c>
      <c r="E67" s="168" t="s">
        <v>807</v>
      </c>
      <c r="F67" s="168" t="s">
        <v>807</v>
      </c>
    </row>
    <row r="68" spans="1:6" x14ac:dyDescent="0.2">
      <c r="A68" s="141"/>
      <c r="B68" s="143" t="s">
        <v>386</v>
      </c>
      <c r="C68" s="166" t="s">
        <v>807</v>
      </c>
      <c r="D68" s="168" t="s">
        <v>807</v>
      </c>
      <c r="E68" s="168" t="s">
        <v>807</v>
      </c>
      <c r="F68" s="168" t="s">
        <v>807</v>
      </c>
    </row>
    <row r="69" spans="1:6" x14ac:dyDescent="0.2">
      <c r="A69" s="141"/>
      <c r="B69" s="143" t="s">
        <v>786</v>
      </c>
      <c r="C69" s="166"/>
      <c r="D69" s="168"/>
      <c r="E69" s="168"/>
      <c r="F69" s="168"/>
    </row>
    <row r="70" spans="1:6" ht="25.5" customHeight="1" x14ac:dyDescent="0.2">
      <c r="A70" s="103"/>
      <c r="B70" s="143" t="s">
        <v>808</v>
      </c>
      <c r="C70" s="166">
        <v>0</v>
      </c>
      <c r="D70" s="168">
        <v>0</v>
      </c>
      <c r="E70" s="168">
        <v>0</v>
      </c>
      <c r="F70" s="168">
        <v>0</v>
      </c>
    </row>
    <row r="73" spans="1:6" ht="39" customHeight="1" x14ac:dyDescent="0.2">
      <c r="A73" s="85" t="s">
        <v>83</v>
      </c>
      <c r="C73" s="198" t="s">
        <v>770</v>
      </c>
      <c r="E73" s="254" t="s">
        <v>809</v>
      </c>
      <c r="F73" s="254"/>
    </row>
    <row r="74" spans="1:6" ht="38.25" x14ac:dyDescent="0.2">
      <c r="A74" s="85" t="s">
        <v>961</v>
      </c>
      <c r="C74" s="199" t="s">
        <v>955</v>
      </c>
      <c r="D74" s="101"/>
      <c r="E74" s="254"/>
      <c r="F74" s="254"/>
    </row>
    <row r="75" spans="1:6" x14ac:dyDescent="0.2">
      <c r="E75" s="245" t="s">
        <v>364</v>
      </c>
      <c r="F75" s="245"/>
    </row>
    <row r="77" spans="1:6" x14ac:dyDescent="0.2">
      <c r="A77" s="224"/>
      <c r="B77" s="224"/>
      <c r="C77" s="224"/>
      <c r="D77" s="224"/>
      <c r="E77" s="224"/>
      <c r="F77" s="224"/>
    </row>
    <row r="79" spans="1:6" x14ac:dyDescent="0.2">
      <c r="A79" s="226"/>
      <c r="B79" s="226"/>
      <c r="C79" s="226"/>
      <c r="D79" s="226"/>
      <c r="E79" s="226"/>
      <c r="F79" s="226"/>
    </row>
    <row r="84" spans="2:5" x14ac:dyDescent="0.2">
      <c r="B84" s="226"/>
      <c r="C84" s="226"/>
      <c r="D84" s="226"/>
      <c r="E84" s="226"/>
    </row>
    <row r="85" spans="2:5" x14ac:dyDescent="0.2">
      <c r="B85" s="226"/>
      <c r="C85" s="226"/>
      <c r="D85" s="226"/>
      <c r="E85" s="226"/>
    </row>
    <row r="86" spans="2:5" x14ac:dyDescent="0.2">
      <c r="B86" s="226"/>
      <c r="C86" s="226"/>
      <c r="D86" s="226"/>
      <c r="E86" s="226"/>
    </row>
  </sheetData>
  <mergeCells count="19">
    <mergeCell ref="F59:F61"/>
    <mergeCell ref="A8:F8"/>
    <mergeCell ref="A9:F9"/>
    <mergeCell ref="A12:A13"/>
    <mergeCell ref="B12:B13"/>
    <mergeCell ref="C12:C13"/>
    <mergeCell ref="D12:D13"/>
    <mergeCell ref="E12:E13"/>
    <mergeCell ref="F12:F13"/>
    <mergeCell ref="A59:A61"/>
    <mergeCell ref="B59:B61"/>
    <mergeCell ref="C59:C61"/>
    <mergeCell ref="D59:D61"/>
    <mergeCell ref="E59:E61"/>
    <mergeCell ref="E73:F74"/>
    <mergeCell ref="E75:F75"/>
    <mergeCell ref="A77:F77"/>
    <mergeCell ref="A79:F79"/>
    <mergeCell ref="B84:E86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5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80"/>
  <sheetViews>
    <sheetView view="pageBreakPreview" topLeftCell="A46" zoomScaleNormal="100" zoomScaleSheetLayoutView="100" workbookViewId="0">
      <selection activeCell="G80" sqref="G80"/>
    </sheetView>
  </sheetViews>
  <sheetFormatPr defaultRowHeight="12.75" customHeight="1" x14ac:dyDescent="0.2"/>
  <cols>
    <col min="1" max="1" width="12.7109375" style="85" customWidth="1"/>
    <col min="2" max="2" width="22.85546875" style="127" customWidth="1"/>
    <col min="3" max="3" width="17.42578125" style="85" customWidth="1"/>
    <col min="4" max="4" width="17.28515625" style="85" customWidth="1"/>
    <col min="5" max="5" width="18.28515625" style="85" customWidth="1"/>
    <col min="6" max="7" width="12.5703125" style="85" customWidth="1"/>
    <col min="8" max="8" width="18.7109375" style="85" customWidth="1"/>
    <col min="9" max="9" width="11.42578125" style="85" customWidth="1"/>
    <col min="10" max="254" width="9.140625" style="85"/>
    <col min="255" max="255" width="12.7109375" style="85" customWidth="1"/>
    <col min="256" max="256" width="22.85546875" style="85" customWidth="1"/>
    <col min="257" max="257" width="17.42578125" style="85" customWidth="1"/>
    <col min="258" max="258" width="17.28515625" style="85" customWidth="1"/>
    <col min="259" max="259" width="18.28515625" style="85" customWidth="1"/>
    <col min="260" max="260" width="12.5703125" style="85" customWidth="1"/>
    <col min="261" max="261" width="15.140625" style="85" customWidth="1"/>
    <col min="262" max="262" width="9.140625" style="85" customWidth="1"/>
    <col min="263" max="263" width="11.42578125" style="85" customWidth="1"/>
    <col min="264" max="264" width="18.7109375" style="85" customWidth="1"/>
    <col min="265" max="510" width="9.140625" style="85"/>
    <col min="511" max="511" width="12.7109375" style="85" customWidth="1"/>
    <col min="512" max="512" width="22.85546875" style="85" customWidth="1"/>
    <col min="513" max="513" width="17.42578125" style="85" customWidth="1"/>
    <col min="514" max="514" width="17.28515625" style="85" customWidth="1"/>
    <col min="515" max="515" width="18.28515625" style="85" customWidth="1"/>
    <col min="516" max="516" width="12.5703125" style="85" customWidth="1"/>
    <col min="517" max="517" width="15.140625" style="85" customWidth="1"/>
    <col min="518" max="518" width="9.140625" style="85" customWidth="1"/>
    <col min="519" max="519" width="11.42578125" style="85" customWidth="1"/>
    <col min="520" max="520" width="18.7109375" style="85" customWidth="1"/>
    <col min="521" max="766" width="9.140625" style="85"/>
    <col min="767" max="767" width="12.7109375" style="85" customWidth="1"/>
    <col min="768" max="768" width="22.85546875" style="85" customWidth="1"/>
    <col min="769" max="769" width="17.42578125" style="85" customWidth="1"/>
    <col min="770" max="770" width="17.28515625" style="85" customWidth="1"/>
    <col min="771" max="771" width="18.28515625" style="85" customWidth="1"/>
    <col min="772" max="772" width="12.5703125" style="85" customWidth="1"/>
    <col min="773" max="773" width="15.140625" style="85" customWidth="1"/>
    <col min="774" max="774" width="9.140625" style="85" customWidth="1"/>
    <col min="775" max="775" width="11.42578125" style="85" customWidth="1"/>
    <col min="776" max="776" width="18.7109375" style="85" customWidth="1"/>
    <col min="777" max="1022" width="9.140625" style="85"/>
    <col min="1023" max="1023" width="12.7109375" style="85" customWidth="1"/>
    <col min="1024" max="1024" width="22.85546875" style="85" customWidth="1"/>
    <col min="1025" max="1025" width="17.42578125" style="85" customWidth="1"/>
    <col min="1026" max="1026" width="17.28515625" style="85" customWidth="1"/>
    <col min="1027" max="1027" width="18.28515625" style="85" customWidth="1"/>
    <col min="1028" max="1028" width="12.5703125" style="85" customWidth="1"/>
    <col min="1029" max="1029" width="15.140625" style="85" customWidth="1"/>
    <col min="1030" max="1030" width="9.140625" style="85" customWidth="1"/>
    <col min="1031" max="1031" width="11.42578125" style="85" customWidth="1"/>
    <col min="1032" max="1032" width="18.7109375" style="85" customWidth="1"/>
    <col min="1033" max="1278" width="9.140625" style="85"/>
    <col min="1279" max="1279" width="12.7109375" style="85" customWidth="1"/>
    <col min="1280" max="1280" width="22.85546875" style="85" customWidth="1"/>
    <col min="1281" max="1281" width="17.42578125" style="85" customWidth="1"/>
    <col min="1282" max="1282" width="17.28515625" style="85" customWidth="1"/>
    <col min="1283" max="1283" width="18.28515625" style="85" customWidth="1"/>
    <col min="1284" max="1284" width="12.5703125" style="85" customWidth="1"/>
    <col min="1285" max="1285" width="15.140625" style="85" customWidth="1"/>
    <col min="1286" max="1286" width="9.140625" style="85" customWidth="1"/>
    <col min="1287" max="1287" width="11.42578125" style="85" customWidth="1"/>
    <col min="1288" max="1288" width="18.7109375" style="85" customWidth="1"/>
    <col min="1289" max="1534" width="9.140625" style="85"/>
    <col min="1535" max="1535" width="12.7109375" style="85" customWidth="1"/>
    <col min="1536" max="1536" width="22.85546875" style="85" customWidth="1"/>
    <col min="1537" max="1537" width="17.42578125" style="85" customWidth="1"/>
    <col min="1538" max="1538" width="17.28515625" style="85" customWidth="1"/>
    <col min="1539" max="1539" width="18.28515625" style="85" customWidth="1"/>
    <col min="1540" max="1540" width="12.5703125" style="85" customWidth="1"/>
    <col min="1541" max="1541" width="15.140625" style="85" customWidth="1"/>
    <col min="1542" max="1542" width="9.140625" style="85" customWidth="1"/>
    <col min="1543" max="1543" width="11.42578125" style="85" customWidth="1"/>
    <col min="1544" max="1544" width="18.7109375" style="85" customWidth="1"/>
    <col min="1545" max="1790" width="9.140625" style="85"/>
    <col min="1791" max="1791" width="12.7109375" style="85" customWidth="1"/>
    <col min="1792" max="1792" width="22.85546875" style="85" customWidth="1"/>
    <col min="1793" max="1793" width="17.42578125" style="85" customWidth="1"/>
    <col min="1794" max="1794" width="17.28515625" style="85" customWidth="1"/>
    <col min="1795" max="1795" width="18.28515625" style="85" customWidth="1"/>
    <col min="1796" max="1796" width="12.5703125" style="85" customWidth="1"/>
    <col min="1797" max="1797" width="15.140625" style="85" customWidth="1"/>
    <col min="1798" max="1798" width="9.140625" style="85" customWidth="1"/>
    <col min="1799" max="1799" width="11.42578125" style="85" customWidth="1"/>
    <col min="1800" max="1800" width="18.7109375" style="85" customWidth="1"/>
    <col min="1801" max="2046" width="9.140625" style="85"/>
    <col min="2047" max="2047" width="12.7109375" style="85" customWidth="1"/>
    <col min="2048" max="2048" width="22.85546875" style="85" customWidth="1"/>
    <col min="2049" max="2049" width="17.42578125" style="85" customWidth="1"/>
    <col min="2050" max="2050" width="17.28515625" style="85" customWidth="1"/>
    <col min="2051" max="2051" width="18.28515625" style="85" customWidth="1"/>
    <col min="2052" max="2052" width="12.5703125" style="85" customWidth="1"/>
    <col min="2053" max="2053" width="15.140625" style="85" customWidth="1"/>
    <col min="2054" max="2054" width="9.140625" style="85" customWidth="1"/>
    <col min="2055" max="2055" width="11.42578125" style="85" customWidth="1"/>
    <col min="2056" max="2056" width="18.7109375" style="85" customWidth="1"/>
    <col min="2057" max="2302" width="9.140625" style="85"/>
    <col min="2303" max="2303" width="12.7109375" style="85" customWidth="1"/>
    <col min="2304" max="2304" width="22.85546875" style="85" customWidth="1"/>
    <col min="2305" max="2305" width="17.42578125" style="85" customWidth="1"/>
    <col min="2306" max="2306" width="17.28515625" style="85" customWidth="1"/>
    <col min="2307" max="2307" width="18.28515625" style="85" customWidth="1"/>
    <col min="2308" max="2308" width="12.5703125" style="85" customWidth="1"/>
    <col min="2309" max="2309" width="15.140625" style="85" customWidth="1"/>
    <col min="2310" max="2310" width="9.140625" style="85" customWidth="1"/>
    <col min="2311" max="2311" width="11.42578125" style="85" customWidth="1"/>
    <col min="2312" max="2312" width="18.7109375" style="85" customWidth="1"/>
    <col min="2313" max="2558" width="9.140625" style="85"/>
    <col min="2559" max="2559" width="12.7109375" style="85" customWidth="1"/>
    <col min="2560" max="2560" width="22.85546875" style="85" customWidth="1"/>
    <col min="2561" max="2561" width="17.42578125" style="85" customWidth="1"/>
    <col min="2562" max="2562" width="17.28515625" style="85" customWidth="1"/>
    <col min="2563" max="2563" width="18.28515625" style="85" customWidth="1"/>
    <col min="2564" max="2564" width="12.5703125" style="85" customWidth="1"/>
    <col min="2565" max="2565" width="15.140625" style="85" customWidth="1"/>
    <col min="2566" max="2566" width="9.140625" style="85" customWidth="1"/>
    <col min="2567" max="2567" width="11.42578125" style="85" customWidth="1"/>
    <col min="2568" max="2568" width="18.7109375" style="85" customWidth="1"/>
    <col min="2569" max="2814" width="9.140625" style="85"/>
    <col min="2815" max="2815" width="12.7109375" style="85" customWidth="1"/>
    <col min="2816" max="2816" width="22.85546875" style="85" customWidth="1"/>
    <col min="2817" max="2817" width="17.42578125" style="85" customWidth="1"/>
    <col min="2818" max="2818" width="17.28515625" style="85" customWidth="1"/>
    <col min="2819" max="2819" width="18.28515625" style="85" customWidth="1"/>
    <col min="2820" max="2820" width="12.5703125" style="85" customWidth="1"/>
    <col min="2821" max="2821" width="15.140625" style="85" customWidth="1"/>
    <col min="2822" max="2822" width="9.140625" style="85" customWidth="1"/>
    <col min="2823" max="2823" width="11.42578125" style="85" customWidth="1"/>
    <col min="2824" max="2824" width="18.7109375" style="85" customWidth="1"/>
    <col min="2825" max="3070" width="9.140625" style="85"/>
    <col min="3071" max="3071" width="12.7109375" style="85" customWidth="1"/>
    <col min="3072" max="3072" width="22.85546875" style="85" customWidth="1"/>
    <col min="3073" max="3073" width="17.42578125" style="85" customWidth="1"/>
    <col min="3074" max="3074" width="17.28515625" style="85" customWidth="1"/>
    <col min="3075" max="3075" width="18.28515625" style="85" customWidth="1"/>
    <col min="3076" max="3076" width="12.5703125" style="85" customWidth="1"/>
    <col min="3077" max="3077" width="15.140625" style="85" customWidth="1"/>
    <col min="3078" max="3078" width="9.140625" style="85" customWidth="1"/>
    <col min="3079" max="3079" width="11.42578125" style="85" customWidth="1"/>
    <col min="3080" max="3080" width="18.7109375" style="85" customWidth="1"/>
    <col min="3081" max="3326" width="9.140625" style="85"/>
    <col min="3327" max="3327" width="12.7109375" style="85" customWidth="1"/>
    <col min="3328" max="3328" width="22.85546875" style="85" customWidth="1"/>
    <col min="3329" max="3329" width="17.42578125" style="85" customWidth="1"/>
    <col min="3330" max="3330" width="17.28515625" style="85" customWidth="1"/>
    <col min="3331" max="3331" width="18.28515625" style="85" customWidth="1"/>
    <col min="3332" max="3332" width="12.5703125" style="85" customWidth="1"/>
    <col min="3333" max="3333" width="15.140625" style="85" customWidth="1"/>
    <col min="3334" max="3334" width="9.140625" style="85" customWidth="1"/>
    <col min="3335" max="3335" width="11.42578125" style="85" customWidth="1"/>
    <col min="3336" max="3336" width="18.7109375" style="85" customWidth="1"/>
    <col min="3337" max="3582" width="9.140625" style="85"/>
    <col min="3583" max="3583" width="12.7109375" style="85" customWidth="1"/>
    <col min="3584" max="3584" width="22.85546875" style="85" customWidth="1"/>
    <col min="3585" max="3585" width="17.42578125" style="85" customWidth="1"/>
    <col min="3586" max="3586" width="17.28515625" style="85" customWidth="1"/>
    <col min="3587" max="3587" width="18.28515625" style="85" customWidth="1"/>
    <col min="3588" max="3588" width="12.5703125" style="85" customWidth="1"/>
    <col min="3589" max="3589" width="15.140625" style="85" customWidth="1"/>
    <col min="3590" max="3590" width="9.140625" style="85" customWidth="1"/>
    <col min="3591" max="3591" width="11.42578125" style="85" customWidth="1"/>
    <col min="3592" max="3592" width="18.7109375" style="85" customWidth="1"/>
    <col min="3593" max="3838" width="9.140625" style="85"/>
    <col min="3839" max="3839" width="12.7109375" style="85" customWidth="1"/>
    <col min="3840" max="3840" width="22.85546875" style="85" customWidth="1"/>
    <col min="3841" max="3841" width="17.42578125" style="85" customWidth="1"/>
    <col min="3842" max="3842" width="17.28515625" style="85" customWidth="1"/>
    <col min="3843" max="3843" width="18.28515625" style="85" customWidth="1"/>
    <col min="3844" max="3844" width="12.5703125" style="85" customWidth="1"/>
    <col min="3845" max="3845" width="15.140625" style="85" customWidth="1"/>
    <col min="3846" max="3846" width="9.140625" style="85" customWidth="1"/>
    <col min="3847" max="3847" width="11.42578125" style="85" customWidth="1"/>
    <col min="3848" max="3848" width="18.7109375" style="85" customWidth="1"/>
    <col min="3849" max="4094" width="9.140625" style="85"/>
    <col min="4095" max="4095" width="12.7109375" style="85" customWidth="1"/>
    <col min="4096" max="4096" width="22.85546875" style="85" customWidth="1"/>
    <col min="4097" max="4097" width="17.42578125" style="85" customWidth="1"/>
    <col min="4098" max="4098" width="17.28515625" style="85" customWidth="1"/>
    <col min="4099" max="4099" width="18.28515625" style="85" customWidth="1"/>
    <col min="4100" max="4100" width="12.5703125" style="85" customWidth="1"/>
    <col min="4101" max="4101" width="15.140625" style="85" customWidth="1"/>
    <col min="4102" max="4102" width="9.140625" style="85" customWidth="1"/>
    <col min="4103" max="4103" width="11.42578125" style="85" customWidth="1"/>
    <col min="4104" max="4104" width="18.7109375" style="85" customWidth="1"/>
    <col min="4105" max="4350" width="9.140625" style="85"/>
    <col min="4351" max="4351" width="12.7109375" style="85" customWidth="1"/>
    <col min="4352" max="4352" width="22.85546875" style="85" customWidth="1"/>
    <col min="4353" max="4353" width="17.42578125" style="85" customWidth="1"/>
    <col min="4354" max="4354" width="17.28515625" style="85" customWidth="1"/>
    <col min="4355" max="4355" width="18.28515625" style="85" customWidth="1"/>
    <col min="4356" max="4356" width="12.5703125" style="85" customWidth="1"/>
    <col min="4357" max="4357" width="15.140625" style="85" customWidth="1"/>
    <col min="4358" max="4358" width="9.140625" style="85" customWidth="1"/>
    <col min="4359" max="4359" width="11.42578125" style="85" customWidth="1"/>
    <col min="4360" max="4360" width="18.7109375" style="85" customWidth="1"/>
    <col min="4361" max="4606" width="9.140625" style="85"/>
    <col min="4607" max="4607" width="12.7109375" style="85" customWidth="1"/>
    <col min="4608" max="4608" width="22.85546875" style="85" customWidth="1"/>
    <col min="4609" max="4609" width="17.42578125" style="85" customWidth="1"/>
    <col min="4610" max="4610" width="17.28515625" style="85" customWidth="1"/>
    <col min="4611" max="4611" width="18.28515625" style="85" customWidth="1"/>
    <col min="4612" max="4612" width="12.5703125" style="85" customWidth="1"/>
    <col min="4613" max="4613" width="15.140625" style="85" customWidth="1"/>
    <col min="4614" max="4614" width="9.140625" style="85" customWidth="1"/>
    <col min="4615" max="4615" width="11.42578125" style="85" customWidth="1"/>
    <col min="4616" max="4616" width="18.7109375" style="85" customWidth="1"/>
    <col min="4617" max="4862" width="9.140625" style="85"/>
    <col min="4863" max="4863" width="12.7109375" style="85" customWidth="1"/>
    <col min="4864" max="4864" width="22.85546875" style="85" customWidth="1"/>
    <col min="4865" max="4865" width="17.42578125" style="85" customWidth="1"/>
    <col min="4866" max="4866" width="17.28515625" style="85" customWidth="1"/>
    <col min="4867" max="4867" width="18.28515625" style="85" customWidth="1"/>
    <col min="4868" max="4868" width="12.5703125" style="85" customWidth="1"/>
    <col min="4869" max="4869" width="15.140625" style="85" customWidth="1"/>
    <col min="4870" max="4870" width="9.140625" style="85" customWidth="1"/>
    <col min="4871" max="4871" width="11.42578125" style="85" customWidth="1"/>
    <col min="4872" max="4872" width="18.7109375" style="85" customWidth="1"/>
    <col min="4873" max="5118" width="9.140625" style="85"/>
    <col min="5119" max="5119" width="12.7109375" style="85" customWidth="1"/>
    <col min="5120" max="5120" width="22.85546875" style="85" customWidth="1"/>
    <col min="5121" max="5121" width="17.42578125" style="85" customWidth="1"/>
    <col min="5122" max="5122" width="17.28515625" style="85" customWidth="1"/>
    <col min="5123" max="5123" width="18.28515625" style="85" customWidth="1"/>
    <col min="5124" max="5124" width="12.5703125" style="85" customWidth="1"/>
    <col min="5125" max="5125" width="15.140625" style="85" customWidth="1"/>
    <col min="5126" max="5126" width="9.140625" style="85" customWidth="1"/>
    <col min="5127" max="5127" width="11.42578125" style="85" customWidth="1"/>
    <col min="5128" max="5128" width="18.7109375" style="85" customWidth="1"/>
    <col min="5129" max="5374" width="9.140625" style="85"/>
    <col min="5375" max="5375" width="12.7109375" style="85" customWidth="1"/>
    <col min="5376" max="5376" width="22.85546875" style="85" customWidth="1"/>
    <col min="5377" max="5377" width="17.42578125" style="85" customWidth="1"/>
    <col min="5378" max="5378" width="17.28515625" style="85" customWidth="1"/>
    <col min="5379" max="5379" width="18.28515625" style="85" customWidth="1"/>
    <col min="5380" max="5380" width="12.5703125" style="85" customWidth="1"/>
    <col min="5381" max="5381" width="15.140625" style="85" customWidth="1"/>
    <col min="5382" max="5382" width="9.140625" style="85" customWidth="1"/>
    <col min="5383" max="5383" width="11.42578125" style="85" customWidth="1"/>
    <col min="5384" max="5384" width="18.7109375" style="85" customWidth="1"/>
    <col min="5385" max="5630" width="9.140625" style="85"/>
    <col min="5631" max="5631" width="12.7109375" style="85" customWidth="1"/>
    <col min="5632" max="5632" width="22.85546875" style="85" customWidth="1"/>
    <col min="5633" max="5633" width="17.42578125" style="85" customWidth="1"/>
    <col min="5634" max="5634" width="17.28515625" style="85" customWidth="1"/>
    <col min="5635" max="5635" width="18.28515625" style="85" customWidth="1"/>
    <col min="5636" max="5636" width="12.5703125" style="85" customWidth="1"/>
    <col min="5637" max="5637" width="15.140625" style="85" customWidth="1"/>
    <col min="5638" max="5638" width="9.140625" style="85" customWidth="1"/>
    <col min="5639" max="5639" width="11.42578125" style="85" customWidth="1"/>
    <col min="5640" max="5640" width="18.7109375" style="85" customWidth="1"/>
    <col min="5641" max="5886" width="9.140625" style="85"/>
    <col min="5887" max="5887" width="12.7109375" style="85" customWidth="1"/>
    <col min="5888" max="5888" width="22.85546875" style="85" customWidth="1"/>
    <col min="5889" max="5889" width="17.42578125" style="85" customWidth="1"/>
    <col min="5890" max="5890" width="17.28515625" style="85" customWidth="1"/>
    <col min="5891" max="5891" width="18.28515625" style="85" customWidth="1"/>
    <col min="5892" max="5892" width="12.5703125" style="85" customWidth="1"/>
    <col min="5893" max="5893" width="15.140625" style="85" customWidth="1"/>
    <col min="5894" max="5894" width="9.140625" style="85" customWidth="1"/>
    <col min="5895" max="5895" width="11.42578125" style="85" customWidth="1"/>
    <col min="5896" max="5896" width="18.7109375" style="85" customWidth="1"/>
    <col min="5897" max="6142" width="9.140625" style="85"/>
    <col min="6143" max="6143" width="12.7109375" style="85" customWidth="1"/>
    <col min="6144" max="6144" width="22.85546875" style="85" customWidth="1"/>
    <col min="6145" max="6145" width="17.42578125" style="85" customWidth="1"/>
    <col min="6146" max="6146" width="17.28515625" style="85" customWidth="1"/>
    <col min="6147" max="6147" width="18.28515625" style="85" customWidth="1"/>
    <col min="6148" max="6148" width="12.5703125" style="85" customWidth="1"/>
    <col min="6149" max="6149" width="15.140625" style="85" customWidth="1"/>
    <col min="6150" max="6150" width="9.140625" style="85" customWidth="1"/>
    <col min="6151" max="6151" width="11.42578125" style="85" customWidth="1"/>
    <col min="6152" max="6152" width="18.7109375" style="85" customWidth="1"/>
    <col min="6153" max="6398" width="9.140625" style="85"/>
    <col min="6399" max="6399" width="12.7109375" style="85" customWidth="1"/>
    <col min="6400" max="6400" width="22.85546875" style="85" customWidth="1"/>
    <col min="6401" max="6401" width="17.42578125" style="85" customWidth="1"/>
    <col min="6402" max="6402" width="17.28515625" style="85" customWidth="1"/>
    <col min="6403" max="6403" width="18.28515625" style="85" customWidth="1"/>
    <col min="6404" max="6404" width="12.5703125" style="85" customWidth="1"/>
    <col min="6405" max="6405" width="15.140625" style="85" customWidth="1"/>
    <col min="6406" max="6406" width="9.140625" style="85" customWidth="1"/>
    <col min="6407" max="6407" width="11.42578125" style="85" customWidth="1"/>
    <col min="6408" max="6408" width="18.7109375" style="85" customWidth="1"/>
    <col min="6409" max="6654" width="9.140625" style="85"/>
    <col min="6655" max="6655" width="12.7109375" style="85" customWidth="1"/>
    <col min="6656" max="6656" width="22.85546875" style="85" customWidth="1"/>
    <col min="6657" max="6657" width="17.42578125" style="85" customWidth="1"/>
    <col min="6658" max="6658" width="17.28515625" style="85" customWidth="1"/>
    <col min="6659" max="6659" width="18.28515625" style="85" customWidth="1"/>
    <col min="6660" max="6660" width="12.5703125" style="85" customWidth="1"/>
    <col min="6661" max="6661" width="15.140625" style="85" customWidth="1"/>
    <col min="6662" max="6662" width="9.140625" style="85" customWidth="1"/>
    <col min="6663" max="6663" width="11.42578125" style="85" customWidth="1"/>
    <col min="6664" max="6664" width="18.7109375" style="85" customWidth="1"/>
    <col min="6665" max="6910" width="9.140625" style="85"/>
    <col min="6911" max="6911" width="12.7109375" style="85" customWidth="1"/>
    <col min="6912" max="6912" width="22.85546875" style="85" customWidth="1"/>
    <col min="6913" max="6913" width="17.42578125" style="85" customWidth="1"/>
    <col min="6914" max="6914" width="17.28515625" style="85" customWidth="1"/>
    <col min="6915" max="6915" width="18.28515625" style="85" customWidth="1"/>
    <col min="6916" max="6916" width="12.5703125" style="85" customWidth="1"/>
    <col min="6917" max="6917" width="15.140625" style="85" customWidth="1"/>
    <col min="6918" max="6918" width="9.140625" style="85" customWidth="1"/>
    <col min="6919" max="6919" width="11.42578125" style="85" customWidth="1"/>
    <col min="6920" max="6920" width="18.7109375" style="85" customWidth="1"/>
    <col min="6921" max="7166" width="9.140625" style="85"/>
    <col min="7167" max="7167" width="12.7109375" style="85" customWidth="1"/>
    <col min="7168" max="7168" width="22.85546875" style="85" customWidth="1"/>
    <col min="7169" max="7169" width="17.42578125" style="85" customWidth="1"/>
    <col min="7170" max="7170" width="17.28515625" style="85" customWidth="1"/>
    <col min="7171" max="7171" width="18.28515625" style="85" customWidth="1"/>
    <col min="7172" max="7172" width="12.5703125" style="85" customWidth="1"/>
    <col min="7173" max="7173" width="15.140625" style="85" customWidth="1"/>
    <col min="7174" max="7174" width="9.140625" style="85" customWidth="1"/>
    <col min="7175" max="7175" width="11.42578125" style="85" customWidth="1"/>
    <col min="7176" max="7176" width="18.7109375" style="85" customWidth="1"/>
    <col min="7177" max="7422" width="9.140625" style="85"/>
    <col min="7423" max="7423" width="12.7109375" style="85" customWidth="1"/>
    <col min="7424" max="7424" width="22.85546875" style="85" customWidth="1"/>
    <col min="7425" max="7425" width="17.42578125" style="85" customWidth="1"/>
    <col min="7426" max="7426" width="17.28515625" style="85" customWidth="1"/>
    <col min="7427" max="7427" width="18.28515625" style="85" customWidth="1"/>
    <col min="7428" max="7428" width="12.5703125" style="85" customWidth="1"/>
    <col min="7429" max="7429" width="15.140625" style="85" customWidth="1"/>
    <col min="7430" max="7430" width="9.140625" style="85" customWidth="1"/>
    <col min="7431" max="7431" width="11.42578125" style="85" customWidth="1"/>
    <col min="7432" max="7432" width="18.7109375" style="85" customWidth="1"/>
    <col min="7433" max="7678" width="9.140625" style="85"/>
    <col min="7679" max="7679" width="12.7109375" style="85" customWidth="1"/>
    <col min="7680" max="7680" width="22.85546875" style="85" customWidth="1"/>
    <col min="7681" max="7681" width="17.42578125" style="85" customWidth="1"/>
    <col min="7682" max="7682" width="17.28515625" style="85" customWidth="1"/>
    <col min="7683" max="7683" width="18.28515625" style="85" customWidth="1"/>
    <col min="7684" max="7684" width="12.5703125" style="85" customWidth="1"/>
    <col min="7685" max="7685" width="15.140625" style="85" customWidth="1"/>
    <col min="7686" max="7686" width="9.140625" style="85" customWidth="1"/>
    <col min="7687" max="7687" width="11.42578125" style="85" customWidth="1"/>
    <col min="7688" max="7688" width="18.7109375" style="85" customWidth="1"/>
    <col min="7689" max="7934" width="9.140625" style="85"/>
    <col min="7935" max="7935" width="12.7109375" style="85" customWidth="1"/>
    <col min="7936" max="7936" width="22.85546875" style="85" customWidth="1"/>
    <col min="7937" max="7937" width="17.42578125" style="85" customWidth="1"/>
    <col min="7938" max="7938" width="17.28515625" style="85" customWidth="1"/>
    <col min="7939" max="7939" width="18.28515625" style="85" customWidth="1"/>
    <col min="7940" max="7940" width="12.5703125" style="85" customWidth="1"/>
    <col min="7941" max="7941" width="15.140625" style="85" customWidth="1"/>
    <col min="7942" max="7942" width="9.140625" style="85" customWidth="1"/>
    <col min="7943" max="7943" width="11.42578125" style="85" customWidth="1"/>
    <col min="7944" max="7944" width="18.7109375" style="85" customWidth="1"/>
    <col min="7945" max="8190" width="9.140625" style="85"/>
    <col min="8191" max="8191" width="12.7109375" style="85" customWidth="1"/>
    <col min="8192" max="8192" width="22.85546875" style="85" customWidth="1"/>
    <col min="8193" max="8193" width="17.42578125" style="85" customWidth="1"/>
    <col min="8194" max="8194" width="17.28515625" style="85" customWidth="1"/>
    <col min="8195" max="8195" width="18.28515625" style="85" customWidth="1"/>
    <col min="8196" max="8196" width="12.5703125" style="85" customWidth="1"/>
    <col min="8197" max="8197" width="15.140625" style="85" customWidth="1"/>
    <col min="8198" max="8198" width="9.140625" style="85" customWidth="1"/>
    <col min="8199" max="8199" width="11.42578125" style="85" customWidth="1"/>
    <col min="8200" max="8200" width="18.7109375" style="85" customWidth="1"/>
    <col min="8201" max="8446" width="9.140625" style="85"/>
    <col min="8447" max="8447" width="12.7109375" style="85" customWidth="1"/>
    <col min="8448" max="8448" width="22.85546875" style="85" customWidth="1"/>
    <col min="8449" max="8449" width="17.42578125" style="85" customWidth="1"/>
    <col min="8450" max="8450" width="17.28515625" style="85" customWidth="1"/>
    <col min="8451" max="8451" width="18.28515625" style="85" customWidth="1"/>
    <col min="8452" max="8452" width="12.5703125" style="85" customWidth="1"/>
    <col min="8453" max="8453" width="15.140625" style="85" customWidth="1"/>
    <col min="8454" max="8454" width="9.140625" style="85" customWidth="1"/>
    <col min="8455" max="8455" width="11.42578125" style="85" customWidth="1"/>
    <col min="8456" max="8456" width="18.7109375" style="85" customWidth="1"/>
    <col min="8457" max="8702" width="9.140625" style="85"/>
    <col min="8703" max="8703" width="12.7109375" style="85" customWidth="1"/>
    <col min="8704" max="8704" width="22.85546875" style="85" customWidth="1"/>
    <col min="8705" max="8705" width="17.42578125" style="85" customWidth="1"/>
    <col min="8706" max="8706" width="17.28515625" style="85" customWidth="1"/>
    <col min="8707" max="8707" width="18.28515625" style="85" customWidth="1"/>
    <col min="8708" max="8708" width="12.5703125" style="85" customWidth="1"/>
    <col min="8709" max="8709" width="15.140625" style="85" customWidth="1"/>
    <col min="8710" max="8710" width="9.140625" style="85" customWidth="1"/>
    <col min="8711" max="8711" width="11.42578125" style="85" customWidth="1"/>
    <col min="8712" max="8712" width="18.7109375" style="85" customWidth="1"/>
    <col min="8713" max="8958" width="9.140625" style="85"/>
    <col min="8959" max="8959" width="12.7109375" style="85" customWidth="1"/>
    <col min="8960" max="8960" width="22.85546875" style="85" customWidth="1"/>
    <col min="8961" max="8961" width="17.42578125" style="85" customWidth="1"/>
    <col min="8962" max="8962" width="17.28515625" style="85" customWidth="1"/>
    <col min="8963" max="8963" width="18.28515625" style="85" customWidth="1"/>
    <col min="8964" max="8964" width="12.5703125" style="85" customWidth="1"/>
    <col min="8965" max="8965" width="15.140625" style="85" customWidth="1"/>
    <col min="8966" max="8966" width="9.140625" style="85" customWidth="1"/>
    <col min="8967" max="8967" width="11.42578125" style="85" customWidth="1"/>
    <col min="8968" max="8968" width="18.7109375" style="85" customWidth="1"/>
    <col min="8969" max="9214" width="9.140625" style="85"/>
    <col min="9215" max="9215" width="12.7109375" style="85" customWidth="1"/>
    <col min="9216" max="9216" width="22.85546875" style="85" customWidth="1"/>
    <col min="9217" max="9217" width="17.42578125" style="85" customWidth="1"/>
    <col min="9218" max="9218" width="17.28515625" style="85" customWidth="1"/>
    <col min="9219" max="9219" width="18.28515625" style="85" customWidth="1"/>
    <col min="9220" max="9220" width="12.5703125" style="85" customWidth="1"/>
    <col min="9221" max="9221" width="15.140625" style="85" customWidth="1"/>
    <col min="9222" max="9222" width="9.140625" style="85" customWidth="1"/>
    <col min="9223" max="9223" width="11.42578125" style="85" customWidth="1"/>
    <col min="9224" max="9224" width="18.7109375" style="85" customWidth="1"/>
    <col min="9225" max="9470" width="9.140625" style="85"/>
    <col min="9471" max="9471" width="12.7109375" style="85" customWidth="1"/>
    <col min="9472" max="9472" width="22.85546875" style="85" customWidth="1"/>
    <col min="9473" max="9473" width="17.42578125" style="85" customWidth="1"/>
    <col min="9474" max="9474" width="17.28515625" style="85" customWidth="1"/>
    <col min="9475" max="9475" width="18.28515625" style="85" customWidth="1"/>
    <col min="9476" max="9476" width="12.5703125" style="85" customWidth="1"/>
    <col min="9477" max="9477" width="15.140625" style="85" customWidth="1"/>
    <col min="9478" max="9478" width="9.140625" style="85" customWidth="1"/>
    <col min="9479" max="9479" width="11.42578125" style="85" customWidth="1"/>
    <col min="9480" max="9480" width="18.7109375" style="85" customWidth="1"/>
    <col min="9481" max="9726" width="9.140625" style="85"/>
    <col min="9727" max="9727" width="12.7109375" style="85" customWidth="1"/>
    <col min="9728" max="9728" width="22.85546875" style="85" customWidth="1"/>
    <col min="9729" max="9729" width="17.42578125" style="85" customWidth="1"/>
    <col min="9730" max="9730" width="17.28515625" style="85" customWidth="1"/>
    <col min="9731" max="9731" width="18.28515625" style="85" customWidth="1"/>
    <col min="9732" max="9732" width="12.5703125" style="85" customWidth="1"/>
    <col min="9733" max="9733" width="15.140625" style="85" customWidth="1"/>
    <col min="9734" max="9734" width="9.140625" style="85" customWidth="1"/>
    <col min="9735" max="9735" width="11.42578125" style="85" customWidth="1"/>
    <col min="9736" max="9736" width="18.7109375" style="85" customWidth="1"/>
    <col min="9737" max="9982" width="9.140625" style="85"/>
    <col min="9983" max="9983" width="12.7109375" style="85" customWidth="1"/>
    <col min="9984" max="9984" width="22.85546875" style="85" customWidth="1"/>
    <col min="9985" max="9985" width="17.42578125" style="85" customWidth="1"/>
    <col min="9986" max="9986" width="17.28515625" style="85" customWidth="1"/>
    <col min="9987" max="9987" width="18.28515625" style="85" customWidth="1"/>
    <col min="9988" max="9988" width="12.5703125" style="85" customWidth="1"/>
    <col min="9989" max="9989" width="15.140625" style="85" customWidth="1"/>
    <col min="9990" max="9990" width="9.140625" style="85" customWidth="1"/>
    <col min="9991" max="9991" width="11.42578125" style="85" customWidth="1"/>
    <col min="9992" max="9992" width="18.7109375" style="85" customWidth="1"/>
    <col min="9993" max="10238" width="9.140625" style="85"/>
    <col min="10239" max="10239" width="12.7109375" style="85" customWidth="1"/>
    <col min="10240" max="10240" width="22.85546875" style="85" customWidth="1"/>
    <col min="10241" max="10241" width="17.42578125" style="85" customWidth="1"/>
    <col min="10242" max="10242" width="17.28515625" style="85" customWidth="1"/>
    <col min="10243" max="10243" width="18.28515625" style="85" customWidth="1"/>
    <col min="10244" max="10244" width="12.5703125" style="85" customWidth="1"/>
    <col min="10245" max="10245" width="15.140625" style="85" customWidth="1"/>
    <col min="10246" max="10246" width="9.140625" style="85" customWidth="1"/>
    <col min="10247" max="10247" width="11.42578125" style="85" customWidth="1"/>
    <col min="10248" max="10248" width="18.7109375" style="85" customWidth="1"/>
    <col min="10249" max="10494" width="9.140625" style="85"/>
    <col min="10495" max="10495" width="12.7109375" style="85" customWidth="1"/>
    <col min="10496" max="10496" width="22.85546875" style="85" customWidth="1"/>
    <col min="10497" max="10497" width="17.42578125" style="85" customWidth="1"/>
    <col min="10498" max="10498" width="17.28515625" style="85" customWidth="1"/>
    <col min="10499" max="10499" width="18.28515625" style="85" customWidth="1"/>
    <col min="10500" max="10500" width="12.5703125" style="85" customWidth="1"/>
    <col min="10501" max="10501" width="15.140625" style="85" customWidth="1"/>
    <col min="10502" max="10502" width="9.140625" style="85" customWidth="1"/>
    <col min="10503" max="10503" width="11.42578125" style="85" customWidth="1"/>
    <col min="10504" max="10504" width="18.7109375" style="85" customWidth="1"/>
    <col min="10505" max="10750" width="9.140625" style="85"/>
    <col min="10751" max="10751" width="12.7109375" style="85" customWidth="1"/>
    <col min="10752" max="10752" width="22.85546875" style="85" customWidth="1"/>
    <col min="10753" max="10753" width="17.42578125" style="85" customWidth="1"/>
    <col min="10754" max="10754" width="17.28515625" style="85" customWidth="1"/>
    <col min="10755" max="10755" width="18.28515625" style="85" customWidth="1"/>
    <col min="10756" max="10756" width="12.5703125" style="85" customWidth="1"/>
    <col min="10757" max="10757" width="15.140625" style="85" customWidth="1"/>
    <col min="10758" max="10758" width="9.140625" style="85" customWidth="1"/>
    <col min="10759" max="10759" width="11.42578125" style="85" customWidth="1"/>
    <col min="10760" max="10760" width="18.7109375" style="85" customWidth="1"/>
    <col min="10761" max="11006" width="9.140625" style="85"/>
    <col min="11007" max="11007" width="12.7109375" style="85" customWidth="1"/>
    <col min="11008" max="11008" width="22.85546875" style="85" customWidth="1"/>
    <col min="11009" max="11009" width="17.42578125" style="85" customWidth="1"/>
    <col min="11010" max="11010" width="17.28515625" style="85" customWidth="1"/>
    <col min="11011" max="11011" width="18.28515625" style="85" customWidth="1"/>
    <col min="11012" max="11012" width="12.5703125" style="85" customWidth="1"/>
    <col min="11013" max="11013" width="15.140625" style="85" customWidth="1"/>
    <col min="11014" max="11014" width="9.140625" style="85" customWidth="1"/>
    <col min="11015" max="11015" width="11.42578125" style="85" customWidth="1"/>
    <col min="11016" max="11016" width="18.7109375" style="85" customWidth="1"/>
    <col min="11017" max="11262" width="9.140625" style="85"/>
    <col min="11263" max="11263" width="12.7109375" style="85" customWidth="1"/>
    <col min="11264" max="11264" width="22.85546875" style="85" customWidth="1"/>
    <col min="11265" max="11265" width="17.42578125" style="85" customWidth="1"/>
    <col min="11266" max="11266" width="17.28515625" style="85" customWidth="1"/>
    <col min="11267" max="11267" width="18.28515625" style="85" customWidth="1"/>
    <col min="11268" max="11268" width="12.5703125" style="85" customWidth="1"/>
    <col min="11269" max="11269" width="15.140625" style="85" customWidth="1"/>
    <col min="11270" max="11270" width="9.140625" style="85" customWidth="1"/>
    <col min="11271" max="11271" width="11.42578125" style="85" customWidth="1"/>
    <col min="11272" max="11272" width="18.7109375" style="85" customWidth="1"/>
    <col min="11273" max="11518" width="9.140625" style="85"/>
    <col min="11519" max="11519" width="12.7109375" style="85" customWidth="1"/>
    <col min="11520" max="11520" width="22.85546875" style="85" customWidth="1"/>
    <col min="11521" max="11521" width="17.42578125" style="85" customWidth="1"/>
    <col min="11522" max="11522" width="17.28515625" style="85" customWidth="1"/>
    <col min="11523" max="11523" width="18.28515625" style="85" customWidth="1"/>
    <col min="11524" max="11524" width="12.5703125" style="85" customWidth="1"/>
    <col min="11525" max="11525" width="15.140625" style="85" customWidth="1"/>
    <col min="11526" max="11526" width="9.140625" style="85" customWidth="1"/>
    <col min="11527" max="11527" width="11.42578125" style="85" customWidth="1"/>
    <col min="11528" max="11528" width="18.7109375" style="85" customWidth="1"/>
    <col min="11529" max="11774" width="9.140625" style="85"/>
    <col min="11775" max="11775" width="12.7109375" style="85" customWidth="1"/>
    <col min="11776" max="11776" width="22.85546875" style="85" customWidth="1"/>
    <col min="11777" max="11777" width="17.42578125" style="85" customWidth="1"/>
    <col min="11778" max="11778" width="17.28515625" style="85" customWidth="1"/>
    <col min="11779" max="11779" width="18.28515625" style="85" customWidth="1"/>
    <col min="11780" max="11780" width="12.5703125" style="85" customWidth="1"/>
    <col min="11781" max="11781" width="15.140625" style="85" customWidth="1"/>
    <col min="11782" max="11782" width="9.140625" style="85" customWidth="1"/>
    <col min="11783" max="11783" width="11.42578125" style="85" customWidth="1"/>
    <col min="11784" max="11784" width="18.7109375" style="85" customWidth="1"/>
    <col min="11785" max="12030" width="9.140625" style="85"/>
    <col min="12031" max="12031" width="12.7109375" style="85" customWidth="1"/>
    <col min="12032" max="12032" width="22.85546875" style="85" customWidth="1"/>
    <col min="12033" max="12033" width="17.42578125" style="85" customWidth="1"/>
    <col min="12034" max="12034" width="17.28515625" style="85" customWidth="1"/>
    <col min="12035" max="12035" width="18.28515625" style="85" customWidth="1"/>
    <col min="12036" max="12036" width="12.5703125" style="85" customWidth="1"/>
    <col min="12037" max="12037" width="15.140625" style="85" customWidth="1"/>
    <col min="12038" max="12038" width="9.140625" style="85" customWidth="1"/>
    <col min="12039" max="12039" width="11.42578125" style="85" customWidth="1"/>
    <col min="12040" max="12040" width="18.7109375" style="85" customWidth="1"/>
    <col min="12041" max="12286" width="9.140625" style="85"/>
    <col min="12287" max="12287" width="12.7109375" style="85" customWidth="1"/>
    <col min="12288" max="12288" width="22.85546875" style="85" customWidth="1"/>
    <col min="12289" max="12289" width="17.42578125" style="85" customWidth="1"/>
    <col min="12290" max="12290" width="17.28515625" style="85" customWidth="1"/>
    <col min="12291" max="12291" width="18.28515625" style="85" customWidth="1"/>
    <col min="12292" max="12292" width="12.5703125" style="85" customWidth="1"/>
    <col min="12293" max="12293" width="15.140625" style="85" customWidth="1"/>
    <col min="12294" max="12294" width="9.140625" style="85" customWidth="1"/>
    <col min="12295" max="12295" width="11.42578125" style="85" customWidth="1"/>
    <col min="12296" max="12296" width="18.7109375" style="85" customWidth="1"/>
    <col min="12297" max="12542" width="9.140625" style="85"/>
    <col min="12543" max="12543" width="12.7109375" style="85" customWidth="1"/>
    <col min="12544" max="12544" width="22.85546875" style="85" customWidth="1"/>
    <col min="12545" max="12545" width="17.42578125" style="85" customWidth="1"/>
    <col min="12546" max="12546" width="17.28515625" style="85" customWidth="1"/>
    <col min="12547" max="12547" width="18.28515625" style="85" customWidth="1"/>
    <col min="12548" max="12548" width="12.5703125" style="85" customWidth="1"/>
    <col min="12549" max="12549" width="15.140625" style="85" customWidth="1"/>
    <col min="12550" max="12550" width="9.140625" style="85" customWidth="1"/>
    <col min="12551" max="12551" width="11.42578125" style="85" customWidth="1"/>
    <col min="12552" max="12552" width="18.7109375" style="85" customWidth="1"/>
    <col min="12553" max="12798" width="9.140625" style="85"/>
    <col min="12799" max="12799" width="12.7109375" style="85" customWidth="1"/>
    <col min="12800" max="12800" width="22.85546875" style="85" customWidth="1"/>
    <col min="12801" max="12801" width="17.42578125" style="85" customWidth="1"/>
    <col min="12802" max="12802" width="17.28515625" style="85" customWidth="1"/>
    <col min="12803" max="12803" width="18.28515625" style="85" customWidth="1"/>
    <col min="12804" max="12804" width="12.5703125" style="85" customWidth="1"/>
    <col min="12805" max="12805" width="15.140625" style="85" customWidth="1"/>
    <col min="12806" max="12806" width="9.140625" style="85" customWidth="1"/>
    <col min="12807" max="12807" width="11.42578125" style="85" customWidth="1"/>
    <col min="12808" max="12808" width="18.7109375" style="85" customWidth="1"/>
    <col min="12809" max="13054" width="9.140625" style="85"/>
    <col min="13055" max="13055" width="12.7109375" style="85" customWidth="1"/>
    <col min="13056" max="13056" width="22.85546875" style="85" customWidth="1"/>
    <col min="13057" max="13057" width="17.42578125" style="85" customWidth="1"/>
    <col min="13058" max="13058" width="17.28515625" style="85" customWidth="1"/>
    <col min="13059" max="13059" width="18.28515625" style="85" customWidth="1"/>
    <col min="13060" max="13060" width="12.5703125" style="85" customWidth="1"/>
    <col min="13061" max="13061" width="15.140625" style="85" customWidth="1"/>
    <col min="13062" max="13062" width="9.140625" style="85" customWidth="1"/>
    <col min="13063" max="13063" width="11.42578125" style="85" customWidth="1"/>
    <col min="13064" max="13064" width="18.7109375" style="85" customWidth="1"/>
    <col min="13065" max="13310" width="9.140625" style="85"/>
    <col min="13311" max="13311" width="12.7109375" style="85" customWidth="1"/>
    <col min="13312" max="13312" width="22.85546875" style="85" customWidth="1"/>
    <col min="13313" max="13313" width="17.42578125" style="85" customWidth="1"/>
    <col min="13314" max="13314" width="17.28515625" style="85" customWidth="1"/>
    <col min="13315" max="13315" width="18.28515625" style="85" customWidth="1"/>
    <col min="13316" max="13316" width="12.5703125" style="85" customWidth="1"/>
    <col min="13317" max="13317" width="15.140625" style="85" customWidth="1"/>
    <col min="13318" max="13318" width="9.140625" style="85" customWidth="1"/>
    <col min="13319" max="13319" width="11.42578125" style="85" customWidth="1"/>
    <col min="13320" max="13320" width="18.7109375" style="85" customWidth="1"/>
    <col min="13321" max="13566" width="9.140625" style="85"/>
    <col min="13567" max="13567" width="12.7109375" style="85" customWidth="1"/>
    <col min="13568" max="13568" width="22.85546875" style="85" customWidth="1"/>
    <col min="13569" max="13569" width="17.42578125" style="85" customWidth="1"/>
    <col min="13570" max="13570" width="17.28515625" style="85" customWidth="1"/>
    <col min="13571" max="13571" width="18.28515625" style="85" customWidth="1"/>
    <col min="13572" max="13572" width="12.5703125" style="85" customWidth="1"/>
    <col min="13573" max="13573" width="15.140625" style="85" customWidth="1"/>
    <col min="13574" max="13574" width="9.140625" style="85" customWidth="1"/>
    <col min="13575" max="13575" width="11.42578125" style="85" customWidth="1"/>
    <col min="13576" max="13576" width="18.7109375" style="85" customWidth="1"/>
    <col min="13577" max="13822" width="9.140625" style="85"/>
    <col min="13823" max="13823" width="12.7109375" style="85" customWidth="1"/>
    <col min="13824" max="13824" width="22.85546875" style="85" customWidth="1"/>
    <col min="13825" max="13825" width="17.42578125" style="85" customWidth="1"/>
    <col min="13826" max="13826" width="17.28515625" style="85" customWidth="1"/>
    <col min="13827" max="13827" width="18.28515625" style="85" customWidth="1"/>
    <col min="13828" max="13828" width="12.5703125" style="85" customWidth="1"/>
    <col min="13829" max="13829" width="15.140625" style="85" customWidth="1"/>
    <col min="13830" max="13830" width="9.140625" style="85" customWidth="1"/>
    <col min="13831" max="13831" width="11.42578125" style="85" customWidth="1"/>
    <col min="13832" max="13832" width="18.7109375" style="85" customWidth="1"/>
    <col min="13833" max="14078" width="9.140625" style="85"/>
    <col min="14079" max="14079" width="12.7109375" style="85" customWidth="1"/>
    <col min="14080" max="14080" width="22.85546875" style="85" customWidth="1"/>
    <col min="14081" max="14081" width="17.42578125" style="85" customWidth="1"/>
    <col min="14082" max="14082" width="17.28515625" style="85" customWidth="1"/>
    <col min="14083" max="14083" width="18.28515625" style="85" customWidth="1"/>
    <col min="14084" max="14084" width="12.5703125" style="85" customWidth="1"/>
    <col min="14085" max="14085" width="15.140625" style="85" customWidth="1"/>
    <col min="14086" max="14086" width="9.140625" style="85" customWidth="1"/>
    <col min="14087" max="14087" width="11.42578125" style="85" customWidth="1"/>
    <col min="14088" max="14088" width="18.7109375" style="85" customWidth="1"/>
    <col min="14089" max="14334" width="9.140625" style="85"/>
    <col min="14335" max="14335" width="12.7109375" style="85" customWidth="1"/>
    <col min="14336" max="14336" width="22.85546875" style="85" customWidth="1"/>
    <col min="14337" max="14337" width="17.42578125" style="85" customWidth="1"/>
    <col min="14338" max="14338" width="17.28515625" style="85" customWidth="1"/>
    <col min="14339" max="14339" width="18.28515625" style="85" customWidth="1"/>
    <col min="14340" max="14340" width="12.5703125" style="85" customWidth="1"/>
    <col min="14341" max="14341" width="15.140625" style="85" customWidth="1"/>
    <col min="14342" max="14342" width="9.140625" style="85" customWidth="1"/>
    <col min="14343" max="14343" width="11.42578125" style="85" customWidth="1"/>
    <col min="14344" max="14344" width="18.7109375" style="85" customWidth="1"/>
    <col min="14345" max="14590" width="9.140625" style="85"/>
    <col min="14591" max="14591" width="12.7109375" style="85" customWidth="1"/>
    <col min="14592" max="14592" width="22.85546875" style="85" customWidth="1"/>
    <col min="14593" max="14593" width="17.42578125" style="85" customWidth="1"/>
    <col min="14594" max="14594" width="17.28515625" style="85" customWidth="1"/>
    <col min="14595" max="14595" width="18.28515625" style="85" customWidth="1"/>
    <col min="14596" max="14596" width="12.5703125" style="85" customWidth="1"/>
    <col min="14597" max="14597" width="15.140625" style="85" customWidth="1"/>
    <col min="14598" max="14598" width="9.140625" style="85" customWidth="1"/>
    <col min="14599" max="14599" width="11.42578125" style="85" customWidth="1"/>
    <col min="14600" max="14600" width="18.7109375" style="85" customWidth="1"/>
    <col min="14601" max="14846" width="9.140625" style="85"/>
    <col min="14847" max="14847" width="12.7109375" style="85" customWidth="1"/>
    <col min="14848" max="14848" width="22.85546875" style="85" customWidth="1"/>
    <col min="14849" max="14849" width="17.42578125" style="85" customWidth="1"/>
    <col min="14850" max="14850" width="17.28515625" style="85" customWidth="1"/>
    <col min="14851" max="14851" width="18.28515625" style="85" customWidth="1"/>
    <col min="14852" max="14852" width="12.5703125" style="85" customWidth="1"/>
    <col min="14853" max="14853" width="15.140625" style="85" customWidth="1"/>
    <col min="14854" max="14854" width="9.140625" style="85" customWidth="1"/>
    <col min="14855" max="14855" width="11.42578125" style="85" customWidth="1"/>
    <col min="14856" max="14856" width="18.7109375" style="85" customWidth="1"/>
    <col min="14857" max="15102" width="9.140625" style="85"/>
    <col min="15103" max="15103" width="12.7109375" style="85" customWidth="1"/>
    <col min="15104" max="15104" width="22.85546875" style="85" customWidth="1"/>
    <col min="15105" max="15105" width="17.42578125" style="85" customWidth="1"/>
    <col min="15106" max="15106" width="17.28515625" style="85" customWidth="1"/>
    <col min="15107" max="15107" width="18.28515625" style="85" customWidth="1"/>
    <col min="15108" max="15108" width="12.5703125" style="85" customWidth="1"/>
    <col min="15109" max="15109" width="15.140625" style="85" customWidth="1"/>
    <col min="15110" max="15110" width="9.140625" style="85" customWidth="1"/>
    <col min="15111" max="15111" width="11.42578125" style="85" customWidth="1"/>
    <col min="15112" max="15112" width="18.7109375" style="85" customWidth="1"/>
    <col min="15113" max="15358" width="9.140625" style="85"/>
    <col min="15359" max="15359" width="12.7109375" style="85" customWidth="1"/>
    <col min="15360" max="15360" width="22.85546875" style="85" customWidth="1"/>
    <col min="15361" max="15361" width="17.42578125" style="85" customWidth="1"/>
    <col min="15362" max="15362" width="17.28515625" style="85" customWidth="1"/>
    <col min="15363" max="15363" width="18.28515625" style="85" customWidth="1"/>
    <col min="15364" max="15364" width="12.5703125" style="85" customWidth="1"/>
    <col min="15365" max="15365" width="15.140625" style="85" customWidth="1"/>
    <col min="15366" max="15366" width="9.140625" style="85" customWidth="1"/>
    <col min="15367" max="15367" width="11.42578125" style="85" customWidth="1"/>
    <col min="15368" max="15368" width="18.7109375" style="85" customWidth="1"/>
    <col min="15369" max="15614" width="9.140625" style="85"/>
    <col min="15615" max="15615" width="12.7109375" style="85" customWidth="1"/>
    <col min="15616" max="15616" width="22.85546875" style="85" customWidth="1"/>
    <col min="15617" max="15617" width="17.42578125" style="85" customWidth="1"/>
    <col min="15618" max="15618" width="17.28515625" style="85" customWidth="1"/>
    <col min="15619" max="15619" width="18.28515625" style="85" customWidth="1"/>
    <col min="15620" max="15620" width="12.5703125" style="85" customWidth="1"/>
    <col min="15621" max="15621" width="15.140625" style="85" customWidth="1"/>
    <col min="15622" max="15622" width="9.140625" style="85" customWidth="1"/>
    <col min="15623" max="15623" width="11.42578125" style="85" customWidth="1"/>
    <col min="15624" max="15624" width="18.7109375" style="85" customWidth="1"/>
    <col min="15625" max="15870" width="9.140625" style="85"/>
    <col min="15871" max="15871" width="12.7109375" style="85" customWidth="1"/>
    <col min="15872" max="15872" width="22.85546875" style="85" customWidth="1"/>
    <col min="15873" max="15873" width="17.42578125" style="85" customWidth="1"/>
    <col min="15874" max="15874" width="17.28515625" style="85" customWidth="1"/>
    <col min="15875" max="15875" width="18.28515625" style="85" customWidth="1"/>
    <col min="15876" max="15876" width="12.5703125" style="85" customWidth="1"/>
    <col min="15877" max="15877" width="15.140625" style="85" customWidth="1"/>
    <col min="15878" max="15878" width="9.140625" style="85" customWidth="1"/>
    <col min="15879" max="15879" width="11.42578125" style="85" customWidth="1"/>
    <col min="15880" max="15880" width="18.7109375" style="85" customWidth="1"/>
    <col min="15881" max="16126" width="9.140625" style="85"/>
    <col min="16127" max="16127" width="12.7109375" style="85" customWidth="1"/>
    <col min="16128" max="16128" width="22.85546875" style="85" customWidth="1"/>
    <col min="16129" max="16129" width="17.42578125" style="85" customWidth="1"/>
    <col min="16130" max="16130" width="17.28515625" style="85" customWidth="1"/>
    <col min="16131" max="16131" width="18.28515625" style="85" customWidth="1"/>
    <col min="16132" max="16132" width="12.5703125" style="85" customWidth="1"/>
    <col min="16133" max="16133" width="15.140625" style="85" customWidth="1"/>
    <col min="16134" max="16134" width="9.140625" style="85" customWidth="1"/>
    <col min="16135" max="16135" width="11.42578125" style="85" customWidth="1"/>
    <col min="16136" max="16136" width="18.7109375" style="85" customWidth="1"/>
    <col min="16137" max="16384" width="9.140625" style="85"/>
  </cols>
  <sheetData>
    <row r="1" spans="1:9" x14ac:dyDescent="0.2">
      <c r="A1" s="85" t="s">
        <v>87</v>
      </c>
      <c r="B1" s="86"/>
      <c r="C1" s="85" t="s">
        <v>833</v>
      </c>
      <c r="D1" s="169"/>
      <c r="E1" s="169"/>
      <c r="F1" s="169"/>
      <c r="G1" s="169"/>
      <c r="H1" s="169"/>
    </row>
    <row r="2" spans="1:9" x14ac:dyDescent="0.2">
      <c r="A2" s="85" t="s">
        <v>88</v>
      </c>
      <c r="B2" s="86"/>
      <c r="D2" s="169"/>
      <c r="E2" s="169"/>
      <c r="F2" s="169"/>
      <c r="G2" s="169"/>
      <c r="H2" s="169"/>
    </row>
    <row r="3" spans="1:9" x14ac:dyDescent="0.2">
      <c r="A3" s="85" t="s">
        <v>89</v>
      </c>
      <c r="B3" s="86"/>
      <c r="D3" s="169"/>
      <c r="E3" s="169"/>
      <c r="F3" s="169"/>
      <c r="G3" s="169"/>
      <c r="H3" s="169"/>
    </row>
    <row r="4" spans="1:9" x14ac:dyDescent="0.2">
      <c r="A4" s="85" t="s">
        <v>90</v>
      </c>
      <c r="B4" s="86"/>
      <c r="D4" s="169"/>
      <c r="E4" s="169"/>
      <c r="F4" s="169"/>
      <c r="G4" s="169"/>
      <c r="H4" s="169"/>
    </row>
    <row r="5" spans="1:9" x14ac:dyDescent="0.2">
      <c r="A5" s="85" t="s">
        <v>91</v>
      </c>
      <c r="B5" s="86"/>
      <c r="D5" s="169"/>
      <c r="E5" s="169"/>
      <c r="F5" s="169"/>
      <c r="G5" s="169"/>
      <c r="H5" s="169"/>
    </row>
    <row r="6" spans="1:9" x14ac:dyDescent="0.2">
      <c r="A6" s="85" t="s">
        <v>953</v>
      </c>
      <c r="B6" s="86"/>
      <c r="D6" s="169"/>
      <c r="E6" s="169"/>
      <c r="F6" s="169"/>
      <c r="G6" s="169"/>
      <c r="H6" s="169"/>
    </row>
    <row r="7" spans="1:9" x14ac:dyDescent="0.2">
      <c r="B7" s="86"/>
      <c r="D7" s="169"/>
      <c r="E7" s="169"/>
      <c r="F7" s="169"/>
      <c r="G7" s="169"/>
      <c r="H7" s="169"/>
    </row>
    <row r="8" spans="1:9" x14ac:dyDescent="0.2">
      <c r="B8" s="86"/>
      <c r="D8" s="169"/>
      <c r="E8" s="169"/>
      <c r="F8" s="169"/>
      <c r="G8" s="169"/>
      <c r="H8" s="169"/>
    </row>
    <row r="9" spans="1:9" x14ac:dyDescent="0.2">
      <c r="B9" s="86"/>
      <c r="D9" s="169"/>
      <c r="E9" s="169"/>
      <c r="F9" s="169"/>
      <c r="G9" s="169"/>
      <c r="H9" s="169"/>
    </row>
    <row r="10" spans="1:9" x14ac:dyDescent="0.2">
      <c r="A10" s="226" t="s">
        <v>850</v>
      </c>
      <c r="B10" s="226"/>
      <c r="C10" s="226"/>
      <c r="D10" s="226"/>
      <c r="E10" s="226"/>
      <c r="F10" s="226"/>
      <c r="G10" s="226"/>
      <c r="H10" s="226"/>
    </row>
    <row r="11" spans="1:9" x14ac:dyDescent="0.2">
      <c r="A11" s="226" t="s">
        <v>960</v>
      </c>
      <c r="B11" s="226"/>
      <c r="C11" s="226"/>
      <c r="D11" s="226"/>
      <c r="E11" s="226"/>
      <c r="F11" s="226"/>
      <c r="G11" s="226"/>
      <c r="H11" s="226"/>
    </row>
    <row r="12" spans="1:9" x14ac:dyDescent="0.2">
      <c r="A12" s="140"/>
      <c r="B12" s="86"/>
      <c r="C12" s="140"/>
      <c r="D12" s="170"/>
      <c r="E12" s="170"/>
      <c r="F12" s="170"/>
      <c r="G12" s="170"/>
      <c r="H12" s="170"/>
      <c r="I12" s="185"/>
    </row>
    <row r="13" spans="1:9" x14ac:dyDescent="0.2">
      <c r="A13" s="140"/>
      <c r="B13" s="86"/>
      <c r="C13" s="140"/>
      <c r="D13" s="170"/>
      <c r="E13" s="170"/>
      <c r="F13" s="170"/>
      <c r="G13" s="170"/>
      <c r="H13" s="170"/>
      <c r="I13" s="185"/>
    </row>
    <row r="14" spans="1:9" ht="89.25" customHeight="1" x14ac:dyDescent="0.2">
      <c r="A14" s="103" t="s">
        <v>851</v>
      </c>
      <c r="B14" s="103" t="s">
        <v>852</v>
      </c>
      <c r="C14" s="103" t="s">
        <v>753</v>
      </c>
      <c r="D14" s="171" t="s">
        <v>853</v>
      </c>
      <c r="E14" s="171" t="s">
        <v>927</v>
      </c>
      <c r="F14" s="171" t="s">
        <v>854</v>
      </c>
      <c r="G14" s="171" t="s">
        <v>928</v>
      </c>
      <c r="H14" s="171" t="s">
        <v>855</v>
      </c>
      <c r="I14" s="103" t="s">
        <v>938</v>
      </c>
    </row>
    <row r="15" spans="1:9" x14ac:dyDescent="0.2">
      <c r="A15" s="107">
        <v>1</v>
      </c>
      <c r="B15" s="103">
        <v>2</v>
      </c>
      <c r="C15" s="107">
        <v>3</v>
      </c>
      <c r="D15" s="172">
        <v>4</v>
      </c>
      <c r="E15" s="172">
        <v>5</v>
      </c>
      <c r="F15" s="172">
        <v>6</v>
      </c>
      <c r="G15" s="172">
        <v>7</v>
      </c>
      <c r="H15" s="172">
        <v>8</v>
      </c>
      <c r="I15" s="172">
        <v>9</v>
      </c>
    </row>
    <row r="16" spans="1:9" x14ac:dyDescent="0.2">
      <c r="A16" s="173">
        <v>45657</v>
      </c>
      <c r="B16" s="174" t="s">
        <v>856</v>
      </c>
      <c r="C16" s="175">
        <v>43585.05</v>
      </c>
      <c r="D16" s="175">
        <v>37129.599999999999</v>
      </c>
      <c r="E16" s="175">
        <v>0</v>
      </c>
      <c r="F16" s="175">
        <v>0</v>
      </c>
      <c r="G16" s="175">
        <v>-22387.095000000001</v>
      </c>
      <c r="H16" s="175">
        <v>-6455.45</v>
      </c>
      <c r="I16" s="175">
        <v>0</v>
      </c>
    </row>
    <row r="17" spans="1:9" x14ac:dyDescent="0.2">
      <c r="A17" s="173">
        <v>45657</v>
      </c>
      <c r="B17" s="174" t="s">
        <v>857</v>
      </c>
      <c r="C17" s="175">
        <v>0</v>
      </c>
      <c r="D17" s="175">
        <v>0</v>
      </c>
      <c r="E17" s="175">
        <v>0</v>
      </c>
      <c r="F17" s="175">
        <v>0</v>
      </c>
      <c r="G17" s="175">
        <v>0</v>
      </c>
      <c r="H17" s="175">
        <v>0</v>
      </c>
      <c r="I17" s="175">
        <v>0</v>
      </c>
    </row>
    <row r="18" spans="1:9" x14ac:dyDescent="0.2">
      <c r="A18" s="173">
        <v>45657</v>
      </c>
      <c r="B18" s="174" t="s">
        <v>858</v>
      </c>
      <c r="C18" s="175">
        <v>16452.8</v>
      </c>
      <c r="D18" s="175">
        <v>17673.2</v>
      </c>
      <c r="E18" s="175">
        <v>0</v>
      </c>
      <c r="F18" s="175">
        <v>0</v>
      </c>
      <c r="G18" s="175">
        <v>-11871.558000000001</v>
      </c>
      <c r="H18" s="175">
        <v>1220.4000000000001</v>
      </c>
      <c r="I18" s="175">
        <v>0</v>
      </c>
    </row>
    <row r="19" spans="1:9" x14ac:dyDescent="0.2">
      <c r="A19" s="173">
        <v>45657</v>
      </c>
      <c r="B19" s="174" t="s">
        <v>859</v>
      </c>
      <c r="C19" s="175">
        <v>409080.49349999998</v>
      </c>
      <c r="D19" s="175">
        <v>584798.25650000002</v>
      </c>
      <c r="E19" s="175">
        <v>0</v>
      </c>
      <c r="F19" s="175">
        <v>0</v>
      </c>
      <c r="G19" s="175">
        <v>257067.6005</v>
      </c>
      <c r="H19" s="175">
        <v>175717.76300000001</v>
      </c>
      <c r="I19" s="175">
        <v>0</v>
      </c>
    </row>
    <row r="20" spans="1:9" x14ac:dyDescent="0.2">
      <c r="A20" s="173">
        <v>45657</v>
      </c>
      <c r="B20" s="174" t="s">
        <v>860</v>
      </c>
      <c r="C20" s="175">
        <v>26694.003000000001</v>
      </c>
      <c r="D20" s="175">
        <v>32537.2572</v>
      </c>
      <c r="E20" s="175">
        <v>0</v>
      </c>
      <c r="F20" s="175">
        <v>0</v>
      </c>
      <c r="G20" s="175">
        <v>4932.4351999999999</v>
      </c>
      <c r="H20" s="175">
        <v>5843.2542000000003</v>
      </c>
      <c r="I20" s="175">
        <v>0</v>
      </c>
    </row>
    <row r="21" spans="1:9" x14ac:dyDescent="0.2">
      <c r="A21" s="173">
        <v>45657</v>
      </c>
      <c r="B21" s="174" t="s">
        <v>861</v>
      </c>
      <c r="C21" s="175">
        <v>50069.126799999998</v>
      </c>
      <c r="D21" s="175">
        <v>70437.890599999999</v>
      </c>
      <c r="E21" s="175">
        <v>0</v>
      </c>
      <c r="F21" s="175">
        <v>0</v>
      </c>
      <c r="G21" s="175">
        <v>45235.920899999997</v>
      </c>
      <c r="H21" s="175">
        <v>20368.763800000001</v>
      </c>
      <c r="I21" s="175">
        <v>0</v>
      </c>
    </row>
    <row r="22" spans="1:9" x14ac:dyDescent="0.2">
      <c r="A22" s="173">
        <v>45657</v>
      </c>
      <c r="B22" s="174" t="s">
        <v>862</v>
      </c>
      <c r="C22" s="175">
        <v>623433.45200000005</v>
      </c>
      <c r="D22" s="175">
        <v>563829.60800000001</v>
      </c>
      <c r="E22" s="175">
        <v>0</v>
      </c>
      <c r="F22" s="175">
        <v>0</v>
      </c>
      <c r="G22" s="175">
        <v>372852.24</v>
      </c>
      <c r="H22" s="175">
        <v>-59603.843999999997</v>
      </c>
      <c r="I22" s="175">
        <v>0</v>
      </c>
    </row>
    <row r="23" spans="1:9" x14ac:dyDescent="0.2">
      <c r="A23" s="173">
        <v>45657</v>
      </c>
      <c r="B23" s="174" t="s">
        <v>863</v>
      </c>
      <c r="C23" s="175">
        <v>0</v>
      </c>
      <c r="D23" s="175">
        <v>0</v>
      </c>
      <c r="E23" s="175">
        <v>0</v>
      </c>
      <c r="F23" s="175">
        <v>0</v>
      </c>
      <c r="G23" s="175">
        <v>0</v>
      </c>
      <c r="H23" s="175">
        <v>0</v>
      </c>
      <c r="I23" s="175">
        <v>0</v>
      </c>
    </row>
    <row r="24" spans="1:9" x14ac:dyDescent="0.2">
      <c r="A24" s="173">
        <v>45657</v>
      </c>
      <c r="B24" s="174" t="s">
        <v>864</v>
      </c>
      <c r="C24" s="175">
        <v>0</v>
      </c>
      <c r="D24" s="175">
        <v>0</v>
      </c>
      <c r="E24" s="175">
        <v>0</v>
      </c>
      <c r="F24" s="175">
        <v>0</v>
      </c>
      <c r="G24" s="175">
        <v>0</v>
      </c>
      <c r="H24" s="175">
        <v>0</v>
      </c>
      <c r="I24" s="175">
        <v>0</v>
      </c>
    </row>
    <row r="25" spans="1:9" x14ac:dyDescent="0.2">
      <c r="A25" s="173">
        <v>45657</v>
      </c>
      <c r="B25" s="174" t="s">
        <v>865</v>
      </c>
      <c r="C25" s="175">
        <v>0</v>
      </c>
      <c r="D25" s="175">
        <v>0</v>
      </c>
      <c r="E25" s="175">
        <v>0</v>
      </c>
      <c r="F25" s="175">
        <v>0</v>
      </c>
      <c r="G25" s="175">
        <v>0</v>
      </c>
      <c r="H25" s="175">
        <v>0</v>
      </c>
      <c r="I25" s="175">
        <v>0</v>
      </c>
    </row>
    <row r="26" spans="1:9" x14ac:dyDescent="0.2">
      <c r="A26" s="173">
        <v>45657</v>
      </c>
      <c r="B26" s="174" t="s">
        <v>866</v>
      </c>
      <c r="C26" s="175">
        <v>0</v>
      </c>
      <c r="D26" s="175">
        <v>0</v>
      </c>
      <c r="E26" s="175">
        <v>0</v>
      </c>
      <c r="F26" s="175">
        <v>0</v>
      </c>
      <c r="G26" s="175">
        <v>0</v>
      </c>
      <c r="H26" s="175">
        <v>0</v>
      </c>
      <c r="I26" s="175">
        <v>0</v>
      </c>
    </row>
    <row r="27" spans="1:9" x14ac:dyDescent="0.2">
      <c r="A27" s="173">
        <v>45657</v>
      </c>
      <c r="B27" s="174" t="s">
        <v>867</v>
      </c>
      <c r="C27" s="175">
        <v>0</v>
      </c>
      <c r="D27" s="175">
        <v>0</v>
      </c>
      <c r="E27" s="175">
        <v>0</v>
      </c>
      <c r="F27" s="175">
        <v>0</v>
      </c>
      <c r="G27" s="175">
        <v>0</v>
      </c>
      <c r="H27" s="175">
        <v>0</v>
      </c>
      <c r="I27" s="175">
        <v>0</v>
      </c>
    </row>
    <row r="28" spans="1:9" x14ac:dyDescent="0.2">
      <c r="A28" s="173">
        <v>45657</v>
      </c>
      <c r="B28" s="174" t="s">
        <v>868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175">
        <v>0</v>
      </c>
    </row>
    <row r="29" spans="1:9" x14ac:dyDescent="0.2">
      <c r="A29" s="173">
        <v>45657</v>
      </c>
      <c r="B29" s="174" t="s">
        <v>869</v>
      </c>
      <c r="C29" s="175">
        <v>0</v>
      </c>
      <c r="D29" s="175">
        <v>0</v>
      </c>
      <c r="E29" s="175">
        <v>0</v>
      </c>
      <c r="F29" s="175">
        <v>0</v>
      </c>
      <c r="G29" s="175">
        <v>0</v>
      </c>
      <c r="H29" s="175">
        <v>0</v>
      </c>
      <c r="I29" s="175">
        <v>0</v>
      </c>
    </row>
    <row r="30" spans="1:9" x14ac:dyDescent="0.2">
      <c r="A30" s="173">
        <v>45657</v>
      </c>
      <c r="B30" s="174" t="s">
        <v>870</v>
      </c>
      <c r="C30" s="175">
        <v>4990028.0165999997</v>
      </c>
      <c r="D30" s="175">
        <v>5245732.9089000002</v>
      </c>
      <c r="E30" s="175">
        <v>0</v>
      </c>
      <c r="F30" s="175">
        <v>0</v>
      </c>
      <c r="G30" s="175">
        <v>2323653.8588999999</v>
      </c>
      <c r="H30" s="175">
        <v>255704.89230000001</v>
      </c>
      <c r="I30" s="175">
        <v>0</v>
      </c>
    </row>
    <row r="31" spans="1:9" x14ac:dyDescent="0.2">
      <c r="A31" s="173">
        <v>45657</v>
      </c>
      <c r="B31" s="174" t="s">
        <v>871</v>
      </c>
      <c r="C31" s="175">
        <v>1167324.6136</v>
      </c>
      <c r="D31" s="175">
        <v>950975.3236</v>
      </c>
      <c r="E31" s="175">
        <v>0</v>
      </c>
      <c r="F31" s="175">
        <v>0</v>
      </c>
      <c r="G31" s="175">
        <v>257424.99289999998</v>
      </c>
      <c r="H31" s="175">
        <v>-216349.29</v>
      </c>
      <c r="I31" s="175">
        <v>0</v>
      </c>
    </row>
    <row r="32" spans="1:9" x14ac:dyDescent="0.2">
      <c r="A32" s="173">
        <v>45657</v>
      </c>
      <c r="B32" s="174" t="s">
        <v>872</v>
      </c>
      <c r="C32" s="175">
        <v>4498990.1279999996</v>
      </c>
      <c r="D32" s="175">
        <v>4057711.443</v>
      </c>
      <c r="E32" s="175">
        <v>0</v>
      </c>
      <c r="F32" s="175">
        <v>0</v>
      </c>
      <c r="G32" s="175">
        <v>1987873.6821000003</v>
      </c>
      <c r="H32" s="175">
        <v>-441278.685</v>
      </c>
      <c r="I32" s="175">
        <v>0</v>
      </c>
    </row>
    <row r="33" spans="1:9" x14ac:dyDescent="0.2">
      <c r="A33" s="173">
        <v>45657</v>
      </c>
      <c r="B33" s="174" t="s">
        <v>873</v>
      </c>
      <c r="C33" s="175">
        <v>0</v>
      </c>
      <c r="D33" s="175">
        <v>0</v>
      </c>
      <c r="E33" s="175">
        <v>0</v>
      </c>
      <c r="F33" s="175">
        <v>0</v>
      </c>
      <c r="G33" s="175">
        <v>0</v>
      </c>
      <c r="H33" s="175">
        <v>0</v>
      </c>
      <c r="I33" s="175">
        <v>0</v>
      </c>
    </row>
    <row r="34" spans="1:9" x14ac:dyDescent="0.2">
      <c r="A34" s="173">
        <v>45657</v>
      </c>
      <c r="B34" s="174" t="s">
        <v>874</v>
      </c>
      <c r="C34" s="175">
        <v>2802025.4980000001</v>
      </c>
      <c r="D34" s="175">
        <v>2000655.9743999999</v>
      </c>
      <c r="E34" s="175">
        <v>0</v>
      </c>
      <c r="F34" s="175">
        <v>0</v>
      </c>
      <c r="G34" s="175">
        <v>535331.77439999999</v>
      </c>
      <c r="H34" s="175">
        <v>-801369.52359999996</v>
      </c>
      <c r="I34" s="175">
        <v>0</v>
      </c>
    </row>
    <row r="35" spans="1:9" x14ac:dyDescent="0.2">
      <c r="A35" s="173">
        <v>45657</v>
      </c>
      <c r="B35" s="174" t="s">
        <v>875</v>
      </c>
      <c r="C35" s="175">
        <v>0</v>
      </c>
      <c r="D35" s="175">
        <v>0</v>
      </c>
      <c r="E35" s="175">
        <v>0</v>
      </c>
      <c r="F35" s="175">
        <v>0</v>
      </c>
      <c r="G35" s="175">
        <v>0</v>
      </c>
      <c r="H35" s="175">
        <v>0</v>
      </c>
      <c r="I35" s="175">
        <v>0</v>
      </c>
    </row>
    <row r="36" spans="1:9" x14ac:dyDescent="0.2">
      <c r="A36" s="173">
        <v>45657</v>
      </c>
      <c r="B36" s="174" t="s">
        <v>876</v>
      </c>
      <c r="C36" s="175">
        <v>0</v>
      </c>
      <c r="D36" s="175">
        <v>0</v>
      </c>
      <c r="E36" s="175">
        <v>0</v>
      </c>
      <c r="F36" s="175">
        <v>0</v>
      </c>
      <c r="G36" s="175">
        <v>0</v>
      </c>
      <c r="H36" s="175">
        <v>0</v>
      </c>
      <c r="I36" s="175">
        <v>0</v>
      </c>
    </row>
    <row r="37" spans="1:9" x14ac:dyDescent="0.2">
      <c r="A37" s="173">
        <v>45657</v>
      </c>
      <c r="B37" s="174" t="s">
        <v>877</v>
      </c>
      <c r="C37" s="175">
        <v>315595.14179999998</v>
      </c>
      <c r="D37" s="175">
        <v>116494.851</v>
      </c>
      <c r="E37" s="175">
        <v>0</v>
      </c>
      <c r="F37" s="175">
        <v>0</v>
      </c>
      <c r="G37" s="175">
        <v>-379137.78779999999</v>
      </c>
      <c r="H37" s="175">
        <v>-199100.29079999999</v>
      </c>
      <c r="I37" s="175">
        <v>0</v>
      </c>
    </row>
    <row r="38" spans="1:9" x14ac:dyDescent="0.2">
      <c r="A38" s="173">
        <v>45657</v>
      </c>
      <c r="B38" s="174" t="s">
        <v>878</v>
      </c>
      <c r="C38" s="175">
        <v>0</v>
      </c>
      <c r="D38" s="175">
        <v>0</v>
      </c>
      <c r="E38" s="175">
        <v>0</v>
      </c>
      <c r="F38" s="175">
        <v>0</v>
      </c>
      <c r="G38" s="175">
        <v>0</v>
      </c>
      <c r="H38" s="175">
        <v>0</v>
      </c>
      <c r="I38" s="175">
        <v>0</v>
      </c>
    </row>
    <row r="39" spans="1:9" x14ac:dyDescent="0.2">
      <c r="A39" s="173">
        <v>45657</v>
      </c>
      <c r="B39" s="174" t="s">
        <v>879</v>
      </c>
      <c r="C39" s="175">
        <v>76764.591199999995</v>
      </c>
      <c r="D39" s="175">
        <v>50773.430399999997</v>
      </c>
      <c r="E39" s="175">
        <v>0</v>
      </c>
      <c r="F39" s="175">
        <v>0</v>
      </c>
      <c r="G39" s="175">
        <v>-34151.176400000004</v>
      </c>
      <c r="H39" s="175">
        <v>-25991.160800000001</v>
      </c>
      <c r="I39" s="175">
        <v>0</v>
      </c>
    </row>
    <row r="40" spans="1:9" x14ac:dyDescent="0.2">
      <c r="A40" s="173">
        <v>45657</v>
      </c>
      <c r="B40" s="174" t="s">
        <v>880</v>
      </c>
      <c r="C40" s="175">
        <v>0</v>
      </c>
      <c r="D40" s="175">
        <v>0</v>
      </c>
      <c r="E40" s="175">
        <v>0</v>
      </c>
      <c r="F40" s="175">
        <v>0</v>
      </c>
      <c r="G40" s="175">
        <v>0</v>
      </c>
      <c r="H40" s="175">
        <v>0</v>
      </c>
      <c r="I40" s="175">
        <v>0</v>
      </c>
    </row>
    <row r="41" spans="1:9" x14ac:dyDescent="0.2">
      <c r="A41" s="173">
        <v>45657</v>
      </c>
      <c r="B41" s="174" t="s">
        <v>881</v>
      </c>
      <c r="C41" s="175">
        <v>46380.052199999998</v>
      </c>
      <c r="D41" s="175">
        <v>24075.141599999999</v>
      </c>
      <c r="E41" s="175">
        <v>0</v>
      </c>
      <c r="F41" s="175">
        <v>0</v>
      </c>
      <c r="G41" s="175">
        <v>-29669.801100000008</v>
      </c>
      <c r="H41" s="175">
        <v>-22304.910599999999</v>
      </c>
      <c r="I41" s="175">
        <v>0</v>
      </c>
    </row>
    <row r="42" spans="1:9" x14ac:dyDescent="0.2">
      <c r="A42" s="173">
        <v>45657</v>
      </c>
      <c r="B42" s="174" t="s">
        <v>882</v>
      </c>
      <c r="C42" s="175">
        <v>0</v>
      </c>
      <c r="D42" s="175">
        <v>0</v>
      </c>
      <c r="E42" s="175">
        <v>0</v>
      </c>
      <c r="F42" s="175">
        <v>0</v>
      </c>
      <c r="G42" s="175">
        <v>0</v>
      </c>
      <c r="H42" s="175">
        <v>0</v>
      </c>
      <c r="I42" s="175">
        <v>0</v>
      </c>
    </row>
    <row r="43" spans="1:9" x14ac:dyDescent="0.2">
      <c r="A43" s="173">
        <v>45657</v>
      </c>
      <c r="B43" s="174" t="s">
        <v>883</v>
      </c>
      <c r="C43" s="175">
        <v>0</v>
      </c>
      <c r="D43" s="175">
        <v>0</v>
      </c>
      <c r="E43" s="175">
        <v>0</v>
      </c>
      <c r="F43" s="175">
        <v>0</v>
      </c>
      <c r="G43" s="175">
        <v>0</v>
      </c>
      <c r="H43" s="175">
        <v>0</v>
      </c>
      <c r="I43" s="175">
        <v>0</v>
      </c>
    </row>
    <row r="44" spans="1:9" x14ac:dyDescent="0.2">
      <c r="A44" s="173">
        <v>45657</v>
      </c>
      <c r="B44" s="174" t="s">
        <v>884</v>
      </c>
      <c r="C44" s="175">
        <v>3388594.0792999999</v>
      </c>
      <c r="D44" s="175">
        <v>3280779.1502999999</v>
      </c>
      <c r="E44" s="175">
        <v>0</v>
      </c>
      <c r="F44" s="175">
        <v>0</v>
      </c>
      <c r="G44" s="175">
        <v>258008.78319999995</v>
      </c>
      <c r="H44" s="175">
        <v>-107814.929</v>
      </c>
      <c r="I44" s="175">
        <v>0</v>
      </c>
    </row>
    <row r="45" spans="1:9" x14ac:dyDescent="0.2">
      <c r="A45" s="173">
        <v>45657</v>
      </c>
      <c r="B45" s="174" t="s">
        <v>885</v>
      </c>
      <c r="C45" s="175">
        <v>0</v>
      </c>
      <c r="D45" s="175">
        <v>0</v>
      </c>
      <c r="E45" s="175">
        <v>0</v>
      </c>
      <c r="F45" s="175">
        <v>0</v>
      </c>
      <c r="G45" s="175">
        <v>0</v>
      </c>
      <c r="H45" s="175">
        <v>0</v>
      </c>
      <c r="I45" s="175">
        <v>0</v>
      </c>
    </row>
    <row r="46" spans="1:9" x14ac:dyDescent="0.2">
      <c r="A46" s="173">
        <v>45657</v>
      </c>
      <c r="B46" s="174" t="s">
        <v>886</v>
      </c>
      <c r="C46" s="175">
        <v>0</v>
      </c>
      <c r="D46" s="175">
        <v>0</v>
      </c>
      <c r="E46" s="175">
        <v>0</v>
      </c>
      <c r="F46" s="175">
        <v>0</v>
      </c>
      <c r="G46" s="175">
        <v>0</v>
      </c>
      <c r="H46" s="175">
        <v>0</v>
      </c>
      <c r="I46" s="175">
        <v>0</v>
      </c>
    </row>
    <row r="47" spans="1:9" x14ac:dyDescent="0.2">
      <c r="A47" s="173">
        <v>45657</v>
      </c>
      <c r="B47" s="174" t="s">
        <v>887</v>
      </c>
      <c r="C47" s="175">
        <v>218666.9</v>
      </c>
      <c r="D47" s="175">
        <v>218666.9</v>
      </c>
      <c r="E47" s="175">
        <v>0</v>
      </c>
      <c r="F47" s="175">
        <v>0</v>
      </c>
      <c r="G47" s="175">
        <v>-56181.353999999999</v>
      </c>
      <c r="H47" s="175">
        <v>0</v>
      </c>
      <c r="I47" s="175">
        <v>0</v>
      </c>
    </row>
    <row r="48" spans="1:9" x14ac:dyDescent="0.2">
      <c r="A48" s="173">
        <v>45657</v>
      </c>
      <c r="B48" s="174" t="s">
        <v>888</v>
      </c>
      <c r="C48" s="175">
        <v>0</v>
      </c>
      <c r="D48" s="175">
        <v>0</v>
      </c>
      <c r="E48" s="175">
        <v>0</v>
      </c>
      <c r="F48" s="175">
        <v>0</v>
      </c>
      <c r="G48" s="175">
        <v>0</v>
      </c>
      <c r="H48" s="175">
        <v>0</v>
      </c>
      <c r="I48" s="175">
        <v>0</v>
      </c>
    </row>
    <row r="49" spans="1:9" x14ac:dyDescent="0.2">
      <c r="A49" s="173">
        <v>45657</v>
      </c>
      <c r="B49" s="174" t="s">
        <v>921</v>
      </c>
      <c r="C49" s="175">
        <v>5141.1019999999999</v>
      </c>
      <c r="D49" s="175">
        <v>8982.8389999999999</v>
      </c>
      <c r="E49" s="175">
        <v>0</v>
      </c>
      <c r="F49" s="175">
        <v>0</v>
      </c>
      <c r="G49" s="175">
        <v>0.98959999999988213</v>
      </c>
      <c r="H49" s="175">
        <v>3841.7370000000001</v>
      </c>
      <c r="I49" s="175">
        <v>0</v>
      </c>
    </row>
    <row r="50" spans="1:9" x14ac:dyDescent="0.2">
      <c r="A50" s="173">
        <v>45657</v>
      </c>
      <c r="B50" s="174" t="s">
        <v>889</v>
      </c>
      <c r="C50" s="175">
        <v>219755.10297000001</v>
      </c>
      <c r="D50" s="175">
        <v>175017.838716</v>
      </c>
      <c r="E50" s="175">
        <v>0</v>
      </c>
      <c r="F50" s="175">
        <v>0</v>
      </c>
      <c r="G50" s="175">
        <v>-224672.15738149997</v>
      </c>
      <c r="H50" s="175">
        <v>-44737.264254000002</v>
      </c>
      <c r="I50" s="175">
        <v>0</v>
      </c>
    </row>
    <row r="51" spans="1:9" x14ac:dyDescent="0.2">
      <c r="A51" s="173">
        <v>45657</v>
      </c>
      <c r="B51" s="174" t="s">
        <v>890</v>
      </c>
      <c r="C51" s="175">
        <v>582841.09519360005</v>
      </c>
      <c r="D51" s="175">
        <v>647052.40229120001</v>
      </c>
      <c r="E51" s="175">
        <v>0</v>
      </c>
      <c r="F51" s="175">
        <v>0</v>
      </c>
      <c r="G51" s="175">
        <v>164279.50514277292</v>
      </c>
      <c r="H51" s="175">
        <v>64211.307097600002</v>
      </c>
      <c r="I51" s="175">
        <v>0</v>
      </c>
    </row>
    <row r="52" spans="1:9" x14ac:dyDescent="0.2">
      <c r="A52" s="173">
        <v>45657</v>
      </c>
      <c r="B52" s="174" t="s">
        <v>891</v>
      </c>
      <c r="C52" s="175">
        <v>808164.60264000006</v>
      </c>
      <c r="D52" s="175">
        <v>946226.05559100001</v>
      </c>
      <c r="E52" s="175">
        <v>0</v>
      </c>
      <c r="F52" s="175">
        <v>0</v>
      </c>
      <c r="G52" s="175">
        <v>193245.39198400002</v>
      </c>
      <c r="H52" s="175">
        <v>138061.45295100001</v>
      </c>
      <c r="I52" s="175">
        <v>0</v>
      </c>
    </row>
    <row r="53" spans="1:9" x14ac:dyDescent="0.2">
      <c r="A53" s="173">
        <v>45657</v>
      </c>
      <c r="B53" s="174" t="s">
        <v>892</v>
      </c>
      <c r="C53" s="175">
        <v>950765.73260400002</v>
      </c>
      <c r="D53" s="175">
        <v>1146200.9109726001</v>
      </c>
      <c r="E53" s="175">
        <v>0</v>
      </c>
      <c r="F53" s="175">
        <v>0</v>
      </c>
      <c r="G53" s="175">
        <v>561403.6337296</v>
      </c>
      <c r="H53" s="175">
        <v>195435.1783686</v>
      </c>
      <c r="I53" s="175">
        <v>0</v>
      </c>
    </row>
    <row r="54" spans="1:9" x14ac:dyDescent="0.2">
      <c r="A54" s="173">
        <v>45657</v>
      </c>
      <c r="B54" s="174" t="s">
        <v>893</v>
      </c>
      <c r="C54" s="175">
        <v>0</v>
      </c>
      <c r="D54" s="175">
        <v>0</v>
      </c>
      <c r="E54" s="175">
        <v>0</v>
      </c>
      <c r="F54" s="175">
        <v>0</v>
      </c>
      <c r="G54" s="175">
        <v>0</v>
      </c>
      <c r="H54" s="175">
        <v>0</v>
      </c>
      <c r="I54" s="175">
        <v>0</v>
      </c>
    </row>
    <row r="55" spans="1:9" x14ac:dyDescent="0.2">
      <c r="A55" s="173">
        <v>45657</v>
      </c>
      <c r="B55" s="174" t="s">
        <v>894</v>
      </c>
      <c r="C55" s="175">
        <v>290179.25455680001</v>
      </c>
      <c r="D55" s="175">
        <v>367113.39392</v>
      </c>
      <c r="E55" s="175">
        <v>0</v>
      </c>
      <c r="F55" s="175">
        <v>0</v>
      </c>
      <c r="G55" s="175">
        <v>12973.165519999995</v>
      </c>
      <c r="H55" s="175">
        <v>76934.139363199996</v>
      </c>
      <c r="I55" s="175">
        <v>0</v>
      </c>
    </row>
    <row r="56" spans="1:9" x14ac:dyDescent="0.2">
      <c r="A56" s="173">
        <v>45657</v>
      </c>
      <c r="B56" s="174" t="s">
        <v>895</v>
      </c>
      <c r="C56" s="175">
        <v>502896.70040999999</v>
      </c>
      <c r="D56" s="175">
        <v>586954.36214999994</v>
      </c>
      <c r="E56" s="175">
        <v>0</v>
      </c>
      <c r="F56" s="175">
        <v>0</v>
      </c>
      <c r="G56" s="175">
        <v>152173.35315000001</v>
      </c>
      <c r="H56" s="175">
        <v>84057.661739999996</v>
      </c>
      <c r="I56" s="175">
        <v>0</v>
      </c>
    </row>
    <row r="57" spans="1:9" x14ac:dyDescent="0.2">
      <c r="A57" s="173">
        <v>45657</v>
      </c>
      <c r="B57" s="174" t="s">
        <v>896</v>
      </c>
      <c r="C57" s="175">
        <v>129638.62490841</v>
      </c>
      <c r="D57" s="175">
        <v>181014.66238980001</v>
      </c>
      <c r="E57" s="175">
        <v>0</v>
      </c>
      <c r="F57" s="175">
        <v>0</v>
      </c>
      <c r="G57" s="175">
        <v>-139075.14286903001</v>
      </c>
      <c r="H57" s="175">
        <v>51376.037481389998</v>
      </c>
      <c r="I57" s="175">
        <v>0</v>
      </c>
    </row>
    <row r="58" spans="1:9" x14ac:dyDescent="0.2">
      <c r="A58" s="173">
        <v>45657</v>
      </c>
      <c r="B58" s="174" t="s">
        <v>939</v>
      </c>
      <c r="C58" s="175">
        <v>337967.72138</v>
      </c>
      <c r="D58" s="175">
        <v>336142.29132909997</v>
      </c>
      <c r="E58" s="175">
        <v>0</v>
      </c>
      <c r="F58" s="175">
        <v>0</v>
      </c>
      <c r="G58" s="175">
        <v>-1825.4300509</v>
      </c>
      <c r="H58" s="175">
        <v>-1825.4300509</v>
      </c>
      <c r="I58" s="175">
        <v>0</v>
      </c>
    </row>
    <row r="59" spans="1:9" x14ac:dyDescent="0.2">
      <c r="A59" s="173">
        <v>45657</v>
      </c>
      <c r="B59" s="174" t="s">
        <v>912</v>
      </c>
      <c r="C59" s="175">
        <v>320844.04794000002</v>
      </c>
      <c r="D59" s="175">
        <v>239042.366901</v>
      </c>
      <c r="E59" s="175">
        <v>0</v>
      </c>
      <c r="F59" s="175">
        <v>0</v>
      </c>
      <c r="G59" s="175">
        <v>-108580.91949900001</v>
      </c>
      <c r="H59" s="175">
        <v>-81801.681039000003</v>
      </c>
      <c r="I59" s="175">
        <v>0</v>
      </c>
    </row>
    <row r="60" spans="1:9" x14ac:dyDescent="0.2">
      <c r="A60" s="173">
        <v>45657</v>
      </c>
      <c r="B60" s="174" t="s">
        <v>922</v>
      </c>
      <c r="C60" s="175">
        <v>341417.26705199998</v>
      </c>
      <c r="D60" s="175">
        <v>346254.40499250003</v>
      </c>
      <c r="E60" s="175">
        <v>0</v>
      </c>
      <c r="F60" s="175">
        <v>0</v>
      </c>
      <c r="G60" s="175">
        <v>4837.1379404999998</v>
      </c>
      <c r="H60" s="175">
        <v>4837.1379404999998</v>
      </c>
      <c r="I60" s="175">
        <v>0</v>
      </c>
    </row>
    <row r="61" spans="1:9" x14ac:dyDescent="0.2">
      <c r="A61" s="173">
        <v>45657</v>
      </c>
      <c r="B61" s="174" t="s">
        <v>923</v>
      </c>
      <c r="C61" s="175">
        <v>368631.86640100001</v>
      </c>
      <c r="D61" s="175">
        <v>367152.04912610003</v>
      </c>
      <c r="E61" s="175">
        <v>0</v>
      </c>
      <c r="F61" s="175">
        <v>0</v>
      </c>
      <c r="G61" s="175">
        <v>-1479.8172749</v>
      </c>
      <c r="H61" s="175">
        <v>-1479.8172749</v>
      </c>
      <c r="I61" s="175">
        <v>0</v>
      </c>
    </row>
    <row r="62" spans="1:9" x14ac:dyDescent="0.2">
      <c r="A62" s="173"/>
      <c r="B62" s="174" t="s">
        <v>897</v>
      </c>
      <c r="C62" s="175">
        <f>SUM(C16:C61)</f>
        <v>23531927.064055812</v>
      </c>
      <c r="D62" s="175">
        <f>SUM(D16:D61)</f>
        <v>22599424.512879297</v>
      </c>
      <c r="E62" s="175">
        <v>0</v>
      </c>
      <c r="F62" s="175">
        <v>0</v>
      </c>
      <c r="G62" s="175">
        <f>SUM(G16:G61)</f>
        <v>6122262.2257915419</v>
      </c>
      <c r="H62" s="175">
        <f>SUM(H16:H61)</f>
        <v>-932502.55117650994</v>
      </c>
      <c r="I62" s="175"/>
    </row>
    <row r="63" spans="1:9" ht="15.95" customHeight="1" x14ac:dyDescent="0.2">
      <c r="A63" s="173"/>
      <c r="B63" s="174" t="s">
        <v>898</v>
      </c>
      <c r="C63" s="175"/>
      <c r="D63" s="175"/>
      <c r="E63" s="175"/>
      <c r="F63" s="175"/>
      <c r="G63" s="175"/>
      <c r="H63" s="175"/>
      <c r="I63" s="175"/>
    </row>
    <row r="64" spans="1:9" ht="15.95" customHeight="1" x14ac:dyDescent="0.2">
      <c r="A64" s="173"/>
      <c r="B64" s="174" t="s">
        <v>899</v>
      </c>
      <c r="C64" s="175"/>
      <c r="D64" s="175"/>
      <c r="E64" s="175"/>
      <c r="F64" s="175"/>
      <c r="G64" s="175"/>
      <c r="H64" s="175"/>
      <c r="I64" s="175"/>
    </row>
    <row r="65" spans="1:9" ht="15.95" customHeight="1" x14ac:dyDescent="0.2">
      <c r="A65" s="173">
        <v>45657</v>
      </c>
      <c r="B65" s="174" t="s">
        <v>900</v>
      </c>
      <c r="C65" s="175">
        <v>974371.89</v>
      </c>
      <c r="D65" s="175">
        <v>974371.89</v>
      </c>
      <c r="E65" s="175">
        <v>9823.1947070460992</v>
      </c>
      <c r="F65" s="175">
        <v>0</v>
      </c>
      <c r="G65" s="175"/>
      <c r="H65" s="175"/>
      <c r="I65" s="175">
        <v>0</v>
      </c>
    </row>
    <row r="66" spans="1:9" ht="15.95" customHeight="1" x14ac:dyDescent="0.2">
      <c r="A66" s="173">
        <v>45657</v>
      </c>
      <c r="B66" s="174" t="s">
        <v>901</v>
      </c>
      <c r="C66" s="175">
        <v>445757.04446110729</v>
      </c>
      <c r="D66" s="175">
        <v>445757.04446110729</v>
      </c>
      <c r="E66" s="175">
        <v>-2192.5921447271999</v>
      </c>
      <c r="F66" s="175">
        <v>0</v>
      </c>
      <c r="G66" s="175"/>
      <c r="H66" s="175"/>
      <c r="I66" s="175">
        <v>0</v>
      </c>
    </row>
    <row r="67" spans="1:9" ht="15.95" customHeight="1" x14ac:dyDescent="0.2">
      <c r="A67" s="173">
        <v>45657</v>
      </c>
      <c r="B67" s="174" t="s">
        <v>902</v>
      </c>
      <c r="C67" s="175">
        <v>190409.378408319</v>
      </c>
      <c r="D67" s="175">
        <v>190409.378408319</v>
      </c>
      <c r="E67" s="175">
        <v>789.26197614169996</v>
      </c>
      <c r="F67" s="175">
        <v>0</v>
      </c>
      <c r="G67" s="175"/>
      <c r="H67" s="175"/>
      <c r="I67" s="175">
        <v>0</v>
      </c>
    </row>
    <row r="68" spans="1:9" ht="15.95" customHeight="1" x14ac:dyDescent="0.2">
      <c r="A68" s="173">
        <v>45657</v>
      </c>
      <c r="B68" s="174" t="s">
        <v>903</v>
      </c>
      <c r="C68" s="175">
        <v>14831.630076548199</v>
      </c>
      <c r="D68" s="175">
        <v>14831.630076548199</v>
      </c>
      <c r="E68" s="175">
        <v>653.39862584169998</v>
      </c>
      <c r="F68" s="175">
        <v>0</v>
      </c>
      <c r="G68" s="175"/>
      <c r="H68" s="175"/>
      <c r="I68" s="175">
        <v>0</v>
      </c>
    </row>
    <row r="69" spans="1:9" ht="15.95" customHeight="1" x14ac:dyDescent="0.2">
      <c r="A69" s="173">
        <v>45657</v>
      </c>
      <c r="B69" s="174" t="s">
        <v>904</v>
      </c>
      <c r="C69" s="175">
        <v>122782.69254667409</v>
      </c>
      <c r="D69" s="175">
        <v>122782.69254667409</v>
      </c>
      <c r="E69" s="175">
        <v>8884.4277679206007</v>
      </c>
      <c r="F69" s="175">
        <v>0</v>
      </c>
      <c r="G69" s="175"/>
      <c r="H69" s="175"/>
      <c r="I69" s="175">
        <v>0</v>
      </c>
    </row>
    <row r="70" spans="1:9" ht="15.95" customHeight="1" x14ac:dyDescent="0.2">
      <c r="A70" s="173">
        <v>45657</v>
      </c>
      <c r="B70" s="174" t="s">
        <v>905</v>
      </c>
      <c r="C70" s="175">
        <v>155390.9574234625</v>
      </c>
      <c r="D70" s="175">
        <v>155390.9574234625</v>
      </c>
      <c r="E70" s="175">
        <v>-558.12445336619999</v>
      </c>
      <c r="F70" s="175">
        <v>0</v>
      </c>
      <c r="G70" s="175"/>
      <c r="H70" s="175"/>
      <c r="I70" s="175">
        <v>0</v>
      </c>
    </row>
    <row r="71" spans="1:9" ht="15.95" customHeight="1" x14ac:dyDescent="0.2">
      <c r="A71" s="173">
        <v>45657</v>
      </c>
      <c r="B71" s="174" t="s">
        <v>954</v>
      </c>
      <c r="C71" s="175">
        <v>3953832.5257001002</v>
      </c>
      <c r="D71" s="175">
        <v>3953832.5257001002</v>
      </c>
      <c r="E71" s="175">
        <v>-3572.2573540465</v>
      </c>
      <c r="F71" s="175">
        <v>0</v>
      </c>
      <c r="G71" s="175"/>
      <c r="H71" s="175"/>
      <c r="I71" s="175">
        <v>0</v>
      </c>
    </row>
    <row r="72" spans="1:9" ht="15.95" customHeight="1" x14ac:dyDescent="0.2">
      <c r="A72" s="173"/>
      <c r="B72" s="174" t="s">
        <v>765</v>
      </c>
      <c r="C72" s="175">
        <f>SUM(C65:C71)</f>
        <v>5857376.1186162112</v>
      </c>
      <c r="D72" s="175">
        <f t="shared" ref="D72:E72" si="0">SUM(D65:D71)</f>
        <v>5857376.1186162112</v>
      </c>
      <c r="E72" s="175">
        <f t="shared" si="0"/>
        <v>13827.309124810201</v>
      </c>
      <c r="F72" s="175">
        <v>0</v>
      </c>
      <c r="G72" s="175"/>
      <c r="H72" s="175"/>
      <c r="I72" s="175"/>
    </row>
    <row r="73" spans="1:9" ht="15.95" customHeight="1" x14ac:dyDescent="0.2">
      <c r="A73" s="173"/>
      <c r="B73" s="174" t="s">
        <v>906</v>
      </c>
      <c r="C73" s="175"/>
      <c r="D73" s="175"/>
      <c r="E73" s="175"/>
      <c r="F73" s="175"/>
      <c r="G73" s="175"/>
      <c r="H73" s="175"/>
      <c r="I73" s="175"/>
    </row>
    <row r="74" spans="1:9" ht="15.95" customHeight="1" x14ac:dyDescent="0.2">
      <c r="A74" s="173"/>
      <c r="B74" s="174" t="s">
        <v>907</v>
      </c>
      <c r="C74" s="175"/>
      <c r="D74" s="175"/>
      <c r="E74" s="175"/>
      <c r="F74" s="175"/>
      <c r="G74" s="175"/>
      <c r="H74" s="175"/>
      <c r="I74" s="175"/>
    </row>
    <row r="75" spans="1:9" ht="15.95" customHeight="1" x14ac:dyDescent="0.2">
      <c r="A75" s="173"/>
      <c r="B75" s="174" t="s">
        <v>908</v>
      </c>
      <c r="C75" s="175"/>
      <c r="D75" s="175"/>
      <c r="E75" s="175"/>
      <c r="F75" s="175"/>
      <c r="G75" s="175"/>
      <c r="H75" s="175"/>
      <c r="I75" s="175"/>
    </row>
    <row r="76" spans="1:9" ht="15.95" customHeight="1" x14ac:dyDescent="0.2">
      <c r="A76" s="173"/>
      <c r="B76" s="176" t="s">
        <v>909</v>
      </c>
      <c r="C76" s="177">
        <f>C62+C72</f>
        <v>29389303.182672024</v>
      </c>
      <c r="D76" s="177">
        <f t="shared" ref="D76:H76" si="1">D62+D72</f>
        <v>28456800.631495509</v>
      </c>
      <c r="E76" s="177">
        <f t="shared" si="1"/>
        <v>13827.309124810201</v>
      </c>
      <c r="F76" s="177">
        <v>0</v>
      </c>
      <c r="G76" s="177">
        <f t="shared" si="1"/>
        <v>6122262.2257915419</v>
      </c>
      <c r="H76" s="177">
        <f t="shared" si="1"/>
        <v>-932502.55117650994</v>
      </c>
      <c r="I76" s="177">
        <v>0</v>
      </c>
    </row>
    <row r="77" spans="1:9" x14ac:dyDescent="0.2">
      <c r="C77" s="127"/>
      <c r="D77" s="127"/>
      <c r="E77" s="127"/>
      <c r="F77" s="127"/>
      <c r="G77" s="127"/>
      <c r="H77" s="127"/>
      <c r="I77" s="127"/>
    </row>
    <row r="79" spans="1:9" ht="34.5" customHeight="1" x14ac:dyDescent="0.2">
      <c r="A79" s="127" t="s">
        <v>83</v>
      </c>
      <c r="D79" s="140" t="s">
        <v>85</v>
      </c>
      <c r="F79" s="140" t="s">
        <v>84</v>
      </c>
      <c r="G79" s="185"/>
      <c r="H79" s="191" t="s">
        <v>86</v>
      </c>
    </row>
    <row r="80" spans="1:9" ht="27" customHeight="1" x14ac:dyDescent="0.2">
      <c r="A80" s="127" t="s">
        <v>961</v>
      </c>
      <c r="D80" s="199" t="s">
        <v>955</v>
      </c>
      <c r="H80" s="192" t="s">
        <v>364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6" zoomScaleNormal="100" zoomScaleSheetLayoutView="100" workbookViewId="0">
      <selection activeCell="P36" sqref="P36"/>
    </sheetView>
  </sheetViews>
  <sheetFormatPr defaultColWidth="8" defaultRowHeight="12.75" customHeight="1" x14ac:dyDescent="0.2"/>
  <cols>
    <col min="1" max="1" width="6" style="178" hidden="1" customWidth="1"/>
    <col min="2" max="2" width="7.5703125" style="178" customWidth="1"/>
    <col min="3" max="3" width="9.140625" style="178" customWidth="1"/>
    <col min="4" max="4" width="18.7109375" style="178" customWidth="1"/>
    <col min="5" max="9" width="9.140625" style="178" customWidth="1"/>
    <col min="10" max="10" width="13.85546875" style="178" customWidth="1"/>
    <col min="11" max="11" width="10.85546875" style="178" customWidth="1"/>
    <col min="12" max="12" width="16.85546875" style="178" customWidth="1"/>
    <col min="13" max="13" width="10.28515625" style="178" customWidth="1"/>
    <col min="14" max="256" width="9.140625" style="178" customWidth="1"/>
    <col min="257" max="16384" width="8" style="206"/>
  </cols>
  <sheetData>
    <row r="1" spans="2:12" x14ac:dyDescent="0.2">
      <c r="B1" s="85" t="s">
        <v>87</v>
      </c>
      <c r="E1" s="178" t="s">
        <v>833</v>
      </c>
    </row>
    <row r="2" spans="2:12" x14ac:dyDescent="0.2">
      <c r="B2" s="85" t="s">
        <v>88</v>
      </c>
    </row>
    <row r="3" spans="2:12" x14ac:dyDescent="0.2">
      <c r="B3" s="85" t="s">
        <v>89</v>
      </c>
    </row>
    <row r="4" spans="2:12" x14ac:dyDescent="0.2">
      <c r="B4" s="85" t="s">
        <v>90</v>
      </c>
    </row>
    <row r="5" spans="2:12" x14ac:dyDescent="0.2">
      <c r="B5" s="85" t="s">
        <v>91</v>
      </c>
    </row>
    <row r="6" spans="2:12" x14ac:dyDescent="0.2">
      <c r="B6" s="85" t="s">
        <v>953</v>
      </c>
    </row>
    <row r="9" spans="2:12" x14ac:dyDescent="0.2">
      <c r="B9" s="274" t="s">
        <v>810</v>
      </c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2:12" x14ac:dyDescent="0.2">
      <c r="B10" s="274" t="s">
        <v>950</v>
      </c>
      <c r="C10" s="274"/>
      <c r="D10" s="274"/>
      <c r="E10" s="274"/>
      <c r="F10" s="274"/>
      <c r="G10" s="274"/>
      <c r="H10" s="274"/>
      <c r="I10" s="274"/>
      <c r="J10" s="274"/>
      <c r="K10" s="274"/>
      <c r="L10" s="274"/>
    </row>
    <row r="12" spans="2:12" x14ac:dyDescent="0.2">
      <c r="B12" s="284" t="s">
        <v>811</v>
      </c>
      <c r="C12" s="284"/>
      <c r="D12" s="284"/>
      <c r="E12" s="284"/>
      <c r="F12" s="284"/>
      <c r="G12" s="284"/>
      <c r="H12" s="284"/>
      <c r="I12" s="284"/>
      <c r="J12" s="284"/>
      <c r="K12" s="284"/>
      <c r="L12" s="284"/>
    </row>
    <row r="14" spans="2:12" ht="40.5" customHeight="1" x14ac:dyDescent="0.2">
      <c r="B14" s="179" t="s">
        <v>812</v>
      </c>
      <c r="C14" s="285" t="s">
        <v>813</v>
      </c>
      <c r="D14" s="286"/>
      <c r="E14" s="285" t="s">
        <v>368</v>
      </c>
      <c r="F14" s="286"/>
      <c r="G14" s="285" t="s">
        <v>814</v>
      </c>
      <c r="H14" s="286"/>
      <c r="I14" s="285" t="s">
        <v>815</v>
      </c>
      <c r="J14" s="286"/>
      <c r="K14" s="285" t="s">
        <v>816</v>
      </c>
      <c r="L14" s="286"/>
    </row>
    <row r="15" spans="2:12" ht="10.5" customHeight="1" x14ac:dyDescent="0.2">
      <c r="B15" s="180">
        <v>1</v>
      </c>
      <c r="C15" s="271">
        <v>2</v>
      </c>
      <c r="D15" s="273"/>
      <c r="E15" s="271">
        <v>3</v>
      </c>
      <c r="F15" s="273"/>
      <c r="G15" s="271">
        <v>4</v>
      </c>
      <c r="H15" s="273"/>
      <c r="I15" s="271">
        <v>5</v>
      </c>
      <c r="J15" s="273"/>
      <c r="K15" s="271">
        <v>6</v>
      </c>
      <c r="L15" s="273"/>
    </row>
    <row r="16" spans="2:12" x14ac:dyDescent="0.2">
      <c r="B16" s="180" t="s">
        <v>344</v>
      </c>
      <c r="C16" s="265"/>
      <c r="D16" s="267"/>
      <c r="E16" s="289"/>
      <c r="F16" s="290"/>
      <c r="G16" s="282"/>
      <c r="H16" s="283"/>
      <c r="I16" s="282"/>
      <c r="J16" s="283"/>
      <c r="K16" s="282"/>
      <c r="L16" s="283"/>
    </row>
    <row r="17" spans="2:12" x14ac:dyDescent="0.2">
      <c r="B17" s="181"/>
      <c r="C17" s="265" t="s">
        <v>769</v>
      </c>
      <c r="D17" s="267"/>
      <c r="E17" s="289"/>
      <c r="F17" s="290"/>
      <c r="G17" s="282"/>
      <c r="H17" s="283"/>
      <c r="I17" s="282"/>
      <c r="J17" s="283"/>
      <c r="K17" s="282"/>
      <c r="L17" s="283"/>
    </row>
    <row r="18" spans="2:12" x14ac:dyDescent="0.2">
      <c r="C18" s="197"/>
      <c r="D18" s="197"/>
      <c r="E18" s="197"/>
      <c r="F18" s="197"/>
      <c r="G18" s="197"/>
      <c r="H18" s="197"/>
      <c r="I18" s="197"/>
      <c r="J18" s="197"/>
      <c r="K18" s="197"/>
      <c r="L18" s="197"/>
    </row>
    <row r="19" spans="2:12" x14ac:dyDescent="0.2">
      <c r="B19" s="284" t="s">
        <v>951</v>
      </c>
      <c r="C19" s="284"/>
      <c r="D19" s="284"/>
      <c r="E19" s="284"/>
      <c r="F19" s="284"/>
      <c r="G19" s="284"/>
      <c r="H19" s="284"/>
      <c r="I19" s="284"/>
      <c r="J19" s="284"/>
      <c r="K19" s="284"/>
      <c r="L19" s="284"/>
    </row>
    <row r="20" spans="2:12" x14ac:dyDescent="0.2"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</row>
    <row r="21" spans="2:12" x14ac:dyDescent="0.2">
      <c r="B21" s="265" t="s">
        <v>817</v>
      </c>
      <c r="C21" s="266"/>
      <c r="D21" s="266"/>
      <c r="E21" s="266"/>
      <c r="F21" s="266"/>
      <c r="G21" s="266"/>
      <c r="H21" s="266"/>
      <c r="I21" s="266"/>
      <c r="J21" s="267"/>
    </row>
    <row r="22" spans="2:12" ht="27.75" customHeight="1" x14ac:dyDescent="0.2">
      <c r="B22" s="179" t="s">
        <v>812</v>
      </c>
      <c r="C22" s="285" t="s">
        <v>813</v>
      </c>
      <c r="D22" s="286"/>
      <c r="E22" s="285" t="s">
        <v>818</v>
      </c>
      <c r="F22" s="286"/>
      <c r="G22" s="285" t="s">
        <v>819</v>
      </c>
      <c r="H22" s="286"/>
      <c r="I22" s="285" t="s">
        <v>820</v>
      </c>
      <c r="J22" s="286"/>
    </row>
    <row r="23" spans="2:12" ht="10.5" customHeight="1" x14ac:dyDescent="0.2">
      <c r="B23" s="180">
        <v>1</v>
      </c>
      <c r="C23" s="271">
        <v>2</v>
      </c>
      <c r="D23" s="273"/>
      <c r="E23" s="271">
        <v>3</v>
      </c>
      <c r="F23" s="273"/>
      <c r="G23" s="271">
        <v>4</v>
      </c>
      <c r="H23" s="273"/>
      <c r="I23" s="271">
        <v>5</v>
      </c>
      <c r="J23" s="273"/>
    </row>
    <row r="24" spans="2:12" x14ac:dyDescent="0.2">
      <c r="B24" s="180" t="s">
        <v>344</v>
      </c>
      <c r="C24" s="265"/>
      <c r="D24" s="267"/>
      <c r="E24" s="289"/>
      <c r="F24" s="290"/>
      <c r="G24" s="265"/>
      <c r="H24" s="267"/>
      <c r="I24" s="282"/>
      <c r="J24" s="283"/>
    </row>
    <row r="25" spans="2:12" x14ac:dyDescent="0.2">
      <c r="B25" s="180"/>
      <c r="C25" s="287" t="s">
        <v>821</v>
      </c>
      <c r="D25" s="288"/>
      <c r="E25" s="289"/>
      <c r="F25" s="290"/>
      <c r="G25" s="265"/>
      <c r="H25" s="267"/>
      <c r="I25" s="282"/>
      <c r="J25" s="283"/>
    </row>
    <row r="26" spans="2:12" x14ac:dyDescent="0.2">
      <c r="B26" s="265" t="s">
        <v>822</v>
      </c>
      <c r="C26" s="266"/>
      <c r="D26" s="266"/>
      <c r="E26" s="266"/>
      <c r="F26" s="266"/>
      <c r="G26" s="266"/>
      <c r="H26" s="266"/>
      <c r="I26" s="266"/>
      <c r="J26" s="267"/>
    </row>
    <row r="27" spans="2:12" ht="24.75" customHeight="1" x14ac:dyDescent="0.2">
      <c r="B27" s="179" t="s">
        <v>812</v>
      </c>
      <c r="C27" s="285" t="s">
        <v>813</v>
      </c>
      <c r="D27" s="286"/>
      <c r="E27" s="285" t="s">
        <v>823</v>
      </c>
      <c r="F27" s="286"/>
      <c r="G27" s="285" t="s">
        <v>824</v>
      </c>
      <c r="H27" s="286"/>
      <c r="I27" s="285" t="s">
        <v>825</v>
      </c>
      <c r="J27" s="286"/>
    </row>
    <row r="28" spans="2:12" x14ac:dyDescent="0.2">
      <c r="B28" s="180" t="s">
        <v>344</v>
      </c>
      <c r="C28" s="265"/>
      <c r="D28" s="267"/>
      <c r="E28" s="282"/>
      <c r="F28" s="283"/>
      <c r="G28" s="271"/>
      <c r="H28" s="273"/>
      <c r="I28" s="282"/>
      <c r="J28" s="283"/>
    </row>
    <row r="29" spans="2:12" x14ac:dyDescent="0.2">
      <c r="B29" s="180"/>
      <c r="C29" s="287" t="s">
        <v>826</v>
      </c>
      <c r="D29" s="288"/>
      <c r="E29" s="282"/>
      <c r="F29" s="283"/>
      <c r="G29" s="271"/>
      <c r="H29" s="273"/>
      <c r="I29" s="282"/>
      <c r="J29" s="283"/>
    </row>
    <row r="30" spans="2:12" x14ac:dyDescent="0.2">
      <c r="B30" s="265" t="s">
        <v>827</v>
      </c>
      <c r="C30" s="266"/>
      <c r="D30" s="267"/>
      <c r="E30" s="282"/>
      <c r="F30" s="283"/>
      <c r="G30" s="271"/>
      <c r="H30" s="273"/>
      <c r="I30" s="282"/>
      <c r="J30" s="283"/>
    </row>
    <row r="31" spans="2:12" ht="27" customHeight="1" x14ac:dyDescent="0.2"/>
    <row r="32" spans="2:12" x14ac:dyDescent="0.2">
      <c r="B32" s="284" t="s">
        <v>952</v>
      </c>
      <c r="C32" s="284"/>
      <c r="D32" s="284"/>
      <c r="E32" s="284"/>
      <c r="F32" s="284"/>
      <c r="G32" s="284"/>
      <c r="H32" s="284"/>
      <c r="I32" s="284"/>
      <c r="J32" s="284"/>
      <c r="K32" s="284"/>
    </row>
    <row r="34" spans="2:12" ht="21" customHeight="1" x14ac:dyDescent="0.2">
      <c r="B34" s="276" t="s">
        <v>828</v>
      </c>
      <c r="C34" s="277"/>
      <c r="D34" s="277"/>
      <c r="E34" s="278"/>
      <c r="F34" s="276" t="s">
        <v>829</v>
      </c>
      <c r="G34" s="277"/>
      <c r="H34" s="278"/>
      <c r="I34" s="276" t="s">
        <v>830</v>
      </c>
      <c r="J34" s="277"/>
      <c r="K34" s="278"/>
    </row>
    <row r="35" spans="2:12" x14ac:dyDescent="0.2">
      <c r="B35" s="279"/>
      <c r="C35" s="280"/>
      <c r="D35" s="280"/>
      <c r="E35" s="281"/>
      <c r="F35" s="268"/>
      <c r="G35" s="269"/>
      <c r="H35" s="270"/>
      <c r="I35" s="265"/>
      <c r="J35" s="266"/>
      <c r="K35" s="267"/>
    </row>
    <row r="36" spans="2:12" x14ac:dyDescent="0.2">
      <c r="B36" s="265" t="s">
        <v>831</v>
      </c>
      <c r="C36" s="266"/>
      <c r="D36" s="266"/>
      <c r="E36" s="267"/>
      <c r="F36" s="268">
        <v>1191880.04</v>
      </c>
      <c r="G36" s="269"/>
      <c r="H36" s="270"/>
      <c r="I36" s="271" t="s">
        <v>925</v>
      </c>
      <c r="J36" s="272"/>
      <c r="K36" s="273"/>
    </row>
    <row r="37" spans="2:12" x14ac:dyDescent="0.2">
      <c r="B37" s="198"/>
      <c r="C37" s="198"/>
      <c r="D37" s="198" t="s">
        <v>769</v>
      </c>
      <c r="E37" s="198"/>
      <c r="F37" s="198"/>
      <c r="G37" s="198"/>
      <c r="H37" s="198">
        <f>SUM(F35:F36)</f>
        <v>1191880.04</v>
      </c>
      <c r="I37" s="198"/>
      <c r="J37" s="198"/>
      <c r="K37" s="198"/>
      <c r="L37" s="198"/>
    </row>
    <row r="38" spans="2:12" x14ac:dyDescent="0.2"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</row>
    <row r="39" spans="2:12" ht="31.5" customHeight="1" x14ac:dyDescent="0.2">
      <c r="B39" s="198" t="s">
        <v>83</v>
      </c>
      <c r="C39" s="198"/>
      <c r="D39" s="198"/>
      <c r="E39" s="198"/>
      <c r="F39" s="274" t="s">
        <v>85</v>
      </c>
      <c r="G39" s="274"/>
      <c r="H39" s="198"/>
      <c r="I39" s="198" t="s">
        <v>84</v>
      </c>
      <c r="J39" s="246" t="s">
        <v>86</v>
      </c>
      <c r="K39" s="246"/>
      <c r="L39" s="246"/>
    </row>
    <row r="40" spans="2:12" ht="36" customHeight="1" x14ac:dyDescent="0.2">
      <c r="B40" s="198" t="s">
        <v>961</v>
      </c>
      <c r="C40" s="198"/>
      <c r="D40" s="198"/>
      <c r="E40" s="198"/>
      <c r="F40" s="275" t="s">
        <v>955</v>
      </c>
      <c r="G40" s="275"/>
      <c r="H40" s="198"/>
      <c r="I40" s="198"/>
      <c r="J40" s="253" t="s">
        <v>364</v>
      </c>
      <c r="K40" s="253"/>
      <c r="L40" s="253"/>
    </row>
    <row r="41" spans="2:12" x14ac:dyDescent="0.2"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</row>
    <row r="42" spans="2:12" x14ac:dyDescent="0.2"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</row>
    <row r="43" spans="2:12" x14ac:dyDescent="0.2"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</row>
    <row r="44" spans="2:12" x14ac:dyDescent="0.2"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</row>
    <row r="45" spans="2:12" x14ac:dyDescent="0.2">
      <c r="B45" s="198"/>
      <c r="C45" s="198"/>
      <c r="D45" s="198"/>
      <c r="E45" s="198"/>
      <c r="F45" s="182"/>
      <c r="G45" s="182"/>
      <c r="H45" s="182"/>
      <c r="I45" s="197"/>
      <c r="J45" s="197"/>
      <c r="K45" s="197"/>
    </row>
    <row r="46" spans="2:12" x14ac:dyDescent="0.2">
      <c r="C46" s="183"/>
    </row>
    <row r="48" spans="2:12" x14ac:dyDescent="0.2">
      <c r="C48" s="226"/>
      <c r="D48" s="226"/>
      <c r="E48" s="226"/>
      <c r="F48" s="226"/>
    </row>
    <row r="49" spans="3:6" x14ac:dyDescent="0.2">
      <c r="C49" s="226"/>
      <c r="D49" s="226"/>
      <c r="E49" s="226"/>
      <c r="F49" s="226"/>
    </row>
    <row r="50" spans="3:6" x14ac:dyDescent="0.2">
      <c r="C50" s="226"/>
      <c r="D50" s="226"/>
      <c r="E50" s="226"/>
      <c r="F50" s="226"/>
    </row>
    <row r="82" spans="10:12" x14ac:dyDescent="0.2">
      <c r="J82" s="184"/>
      <c r="K82" s="184"/>
    </row>
    <row r="83" spans="10:12" x14ac:dyDescent="0.2">
      <c r="J83" s="184"/>
      <c r="K83" s="184"/>
    </row>
    <row r="84" spans="10:12" x14ac:dyDescent="0.2">
      <c r="L84" s="184"/>
    </row>
    <row r="85" spans="10:12" x14ac:dyDescent="0.2">
      <c r="L85" s="184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79"/>
  <sheetViews>
    <sheetView view="pageBreakPreview" zoomScaleNormal="100" zoomScaleSheetLayoutView="100" workbookViewId="0">
      <selection activeCell="A12" sqref="A12"/>
    </sheetView>
  </sheetViews>
  <sheetFormatPr defaultColWidth="8" defaultRowHeight="12.75" customHeight="1" x14ac:dyDescent="0.2"/>
  <cols>
    <col min="1" max="1" width="12.7109375" style="52" customWidth="1"/>
    <col min="2" max="2" width="22.85546875" style="57" customWidth="1"/>
    <col min="3" max="3" width="17.42578125" style="52" customWidth="1"/>
    <col min="4" max="4" width="17.28515625" style="52" customWidth="1"/>
    <col min="5" max="5" width="18.28515625" style="52" customWidth="1"/>
    <col min="6" max="7" width="12.5703125" style="52" customWidth="1"/>
    <col min="8" max="8" width="15.140625" style="52" customWidth="1"/>
    <col min="9" max="9" width="11.42578125" style="52" customWidth="1"/>
    <col min="10" max="10" width="9.140625" style="52" customWidth="1"/>
    <col min="11" max="11" width="16.5703125" style="52" bestFit="1" customWidth="1"/>
    <col min="12" max="255" width="9.140625" style="52" customWidth="1"/>
    <col min="256" max="16384" width="8" style="59"/>
  </cols>
  <sheetData>
    <row r="1" spans="1:9" x14ac:dyDescent="0.2">
      <c r="A1" s="52" t="s">
        <v>87</v>
      </c>
      <c r="B1" s="53"/>
      <c r="C1" s="52" t="s">
        <v>833</v>
      </c>
      <c r="D1" s="62"/>
      <c r="E1" s="62"/>
      <c r="F1" s="62"/>
      <c r="G1" s="62"/>
    </row>
    <row r="2" spans="1:9" x14ac:dyDescent="0.2">
      <c r="A2" s="52" t="s">
        <v>88</v>
      </c>
      <c r="B2" s="53"/>
      <c r="D2" s="62"/>
      <c r="E2" s="62"/>
      <c r="F2" s="62"/>
      <c r="G2" s="62"/>
    </row>
    <row r="3" spans="1:9" x14ac:dyDescent="0.2">
      <c r="A3" s="52" t="s">
        <v>89</v>
      </c>
      <c r="B3" s="53"/>
      <c r="D3" s="62"/>
      <c r="E3" s="62"/>
      <c r="F3" s="62"/>
      <c r="G3" s="62"/>
    </row>
    <row r="4" spans="1:9" x14ac:dyDescent="0.2">
      <c r="A4" s="52" t="s">
        <v>90</v>
      </c>
      <c r="B4" s="53"/>
      <c r="D4" s="62"/>
      <c r="E4" s="62"/>
      <c r="F4" s="62"/>
      <c r="G4" s="62"/>
    </row>
    <row r="5" spans="1:9" x14ac:dyDescent="0.2">
      <c r="A5" s="52" t="s">
        <v>91</v>
      </c>
      <c r="B5" s="53"/>
      <c r="D5" s="62"/>
      <c r="E5" s="62"/>
      <c r="F5" s="62"/>
      <c r="G5" s="62"/>
    </row>
    <row r="6" spans="1:9" x14ac:dyDescent="0.2">
      <c r="A6" s="52" t="s">
        <v>953</v>
      </c>
      <c r="B6" s="53"/>
      <c r="D6" s="62"/>
      <c r="E6" s="62"/>
      <c r="F6" s="62"/>
      <c r="G6" s="62"/>
    </row>
    <row r="7" spans="1:9" x14ac:dyDescent="0.2">
      <c r="B7" s="53"/>
      <c r="D7" s="62"/>
      <c r="E7" s="62"/>
      <c r="F7" s="62"/>
      <c r="G7" s="62"/>
    </row>
    <row r="8" spans="1:9" x14ac:dyDescent="0.2">
      <c r="B8" s="53"/>
      <c r="D8" s="62"/>
      <c r="E8" s="62"/>
      <c r="F8" s="62"/>
      <c r="G8" s="62"/>
    </row>
    <row r="9" spans="1:9" x14ac:dyDescent="0.2">
      <c r="B9" s="53"/>
      <c r="D9" s="62"/>
      <c r="E9" s="62"/>
      <c r="F9" s="62"/>
      <c r="G9" s="62"/>
    </row>
    <row r="10" spans="1:9" x14ac:dyDescent="0.2">
      <c r="A10" s="291" t="s">
        <v>850</v>
      </c>
      <c r="B10" s="291"/>
      <c r="C10" s="291"/>
      <c r="D10" s="291"/>
      <c r="E10" s="291"/>
      <c r="F10" s="291"/>
      <c r="G10" s="291"/>
      <c r="H10" s="291"/>
      <c r="I10" s="291"/>
    </row>
    <row r="11" spans="1:9" x14ac:dyDescent="0.2">
      <c r="A11" s="291" t="s">
        <v>931</v>
      </c>
      <c r="B11" s="291"/>
      <c r="C11" s="291"/>
      <c r="D11" s="291"/>
      <c r="E11" s="291"/>
      <c r="F11" s="291"/>
      <c r="G11" s="291"/>
      <c r="H11" s="291"/>
      <c r="I11" s="291"/>
    </row>
    <row r="12" spans="1:9" x14ac:dyDescent="0.2">
      <c r="A12" s="60"/>
      <c r="B12" s="53"/>
      <c r="C12" s="60"/>
      <c r="D12" s="63"/>
      <c r="E12" s="63"/>
      <c r="F12" s="63"/>
      <c r="G12" s="63"/>
      <c r="H12" s="60"/>
      <c r="I12" s="60"/>
    </row>
    <row r="13" spans="1:9" x14ac:dyDescent="0.2">
      <c r="A13" s="60"/>
      <c r="B13" s="53"/>
      <c r="C13" s="60"/>
      <c r="D13" s="63"/>
      <c r="E13" s="63"/>
      <c r="F13" s="63"/>
      <c r="G13" s="63"/>
      <c r="H13" s="60"/>
      <c r="I13" s="60"/>
    </row>
    <row r="14" spans="1:9" ht="89.25" customHeight="1" x14ac:dyDescent="0.2">
      <c r="A14" s="55" t="s">
        <v>851</v>
      </c>
      <c r="B14" s="55" t="s">
        <v>852</v>
      </c>
      <c r="C14" s="55" t="s">
        <v>753</v>
      </c>
      <c r="D14" s="64" t="s">
        <v>853</v>
      </c>
      <c r="E14" s="64" t="s">
        <v>927</v>
      </c>
      <c r="F14" s="64" t="s">
        <v>854</v>
      </c>
      <c r="G14" s="64" t="s">
        <v>928</v>
      </c>
      <c r="H14" s="55" t="s">
        <v>855</v>
      </c>
      <c r="I14" s="55" t="s">
        <v>929</v>
      </c>
    </row>
    <row r="15" spans="1:9" x14ac:dyDescent="0.2">
      <c r="A15" s="56">
        <v>1</v>
      </c>
      <c r="B15" s="55">
        <v>2</v>
      </c>
      <c r="C15" s="56">
        <v>3</v>
      </c>
      <c r="D15" s="65">
        <v>4</v>
      </c>
      <c r="E15" s="65">
        <v>5</v>
      </c>
      <c r="F15" s="65">
        <v>6</v>
      </c>
      <c r="G15" s="65">
        <v>7</v>
      </c>
      <c r="H15" s="65">
        <v>8</v>
      </c>
      <c r="I15" s="65">
        <v>9</v>
      </c>
    </row>
    <row r="16" spans="1:9" x14ac:dyDescent="0.2">
      <c r="A16" s="66">
        <v>45473</v>
      </c>
      <c r="B16" s="67" t="s">
        <v>856</v>
      </c>
      <c r="C16" s="68">
        <v>43585.05</v>
      </c>
      <c r="D16" s="68">
        <v>43585.05</v>
      </c>
      <c r="E16" s="68">
        <v>0</v>
      </c>
      <c r="F16" s="68">
        <v>0</v>
      </c>
      <c r="G16" s="68">
        <v>-15931.645</v>
      </c>
      <c r="H16" s="68">
        <v>0</v>
      </c>
      <c r="I16" s="68">
        <v>0</v>
      </c>
    </row>
    <row r="17" spans="1:9" x14ac:dyDescent="0.2">
      <c r="A17" s="66">
        <v>45473</v>
      </c>
      <c r="B17" s="67" t="s">
        <v>857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</row>
    <row r="18" spans="1:9" x14ac:dyDescent="0.2">
      <c r="A18" s="66">
        <v>45473</v>
      </c>
      <c r="B18" s="67" t="s">
        <v>858</v>
      </c>
      <c r="C18" s="68">
        <v>16452.8</v>
      </c>
      <c r="D18" s="68">
        <v>16452.8</v>
      </c>
      <c r="E18" s="68">
        <v>0</v>
      </c>
      <c r="F18" s="68">
        <v>0</v>
      </c>
      <c r="G18" s="68">
        <v>-13091.958000000001</v>
      </c>
      <c r="H18" s="68">
        <v>0</v>
      </c>
      <c r="I18" s="68">
        <v>0</v>
      </c>
    </row>
    <row r="19" spans="1:9" x14ac:dyDescent="0.2">
      <c r="A19" s="66">
        <v>45473</v>
      </c>
      <c r="B19" s="67" t="s">
        <v>859</v>
      </c>
      <c r="C19" s="68">
        <v>409080.49349999998</v>
      </c>
      <c r="D19" s="68">
        <v>479447.109</v>
      </c>
      <c r="E19" s="68">
        <v>0</v>
      </c>
      <c r="F19" s="68">
        <v>0</v>
      </c>
      <c r="G19" s="68">
        <v>151716.45299999998</v>
      </c>
      <c r="H19" s="68">
        <v>70366.6155</v>
      </c>
      <c r="I19" s="68">
        <v>0</v>
      </c>
    </row>
    <row r="20" spans="1:9" x14ac:dyDescent="0.2">
      <c r="A20" s="66">
        <v>45473</v>
      </c>
      <c r="B20" s="67" t="s">
        <v>860</v>
      </c>
      <c r="C20" s="68">
        <v>26694.003000000001</v>
      </c>
      <c r="D20" s="68">
        <v>29202.258399999999</v>
      </c>
      <c r="E20" s="68">
        <v>0</v>
      </c>
      <c r="F20" s="68">
        <v>0</v>
      </c>
      <c r="G20" s="68">
        <v>1597.4363999999996</v>
      </c>
      <c r="H20" s="68">
        <v>2508.2554</v>
      </c>
      <c r="I20" s="68">
        <v>0</v>
      </c>
    </row>
    <row r="21" spans="1:9" x14ac:dyDescent="0.2">
      <c r="A21" s="66">
        <v>45473</v>
      </c>
      <c r="B21" s="67" t="s">
        <v>861</v>
      </c>
      <c r="C21" s="68">
        <v>50069.126799999998</v>
      </c>
      <c r="D21" s="68">
        <v>61145.499799999998</v>
      </c>
      <c r="E21" s="68">
        <v>0</v>
      </c>
      <c r="F21" s="68">
        <v>0</v>
      </c>
      <c r="G21" s="68">
        <v>35943.530100000004</v>
      </c>
      <c r="H21" s="68">
        <v>11076.373</v>
      </c>
      <c r="I21" s="68">
        <v>0</v>
      </c>
    </row>
    <row r="22" spans="1:9" x14ac:dyDescent="0.2">
      <c r="A22" s="66">
        <v>45473</v>
      </c>
      <c r="B22" s="67" t="s">
        <v>862</v>
      </c>
      <c r="C22" s="68">
        <v>623433.45200000005</v>
      </c>
      <c r="D22" s="68">
        <v>304802.33</v>
      </c>
      <c r="E22" s="68">
        <v>0</v>
      </c>
      <c r="F22" s="68">
        <v>0</v>
      </c>
      <c r="G22" s="68">
        <v>113824.962</v>
      </c>
      <c r="H22" s="68">
        <v>-318631.12199999997</v>
      </c>
      <c r="I22" s="68">
        <v>0</v>
      </c>
    </row>
    <row r="23" spans="1:9" x14ac:dyDescent="0.2">
      <c r="A23" s="66">
        <v>45473</v>
      </c>
      <c r="B23" s="67" t="s">
        <v>863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</row>
    <row r="24" spans="1:9" x14ac:dyDescent="0.2">
      <c r="A24" s="66">
        <v>45473</v>
      </c>
      <c r="B24" s="67" t="s">
        <v>864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</row>
    <row r="25" spans="1:9" x14ac:dyDescent="0.2">
      <c r="A25" s="66">
        <v>45473</v>
      </c>
      <c r="B25" s="67" t="s">
        <v>865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</row>
    <row r="26" spans="1:9" x14ac:dyDescent="0.2">
      <c r="A26" s="66">
        <v>45473</v>
      </c>
      <c r="B26" s="67" t="s">
        <v>866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</row>
    <row r="27" spans="1:9" x14ac:dyDescent="0.2">
      <c r="A27" s="66">
        <v>45473</v>
      </c>
      <c r="B27" s="67" t="s">
        <v>867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</row>
    <row r="28" spans="1:9" x14ac:dyDescent="0.2">
      <c r="A28" s="66">
        <v>45473</v>
      </c>
      <c r="B28" s="67" t="s">
        <v>868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</row>
    <row r="29" spans="1:9" x14ac:dyDescent="0.2">
      <c r="A29" s="66">
        <v>45473</v>
      </c>
      <c r="B29" s="67" t="s">
        <v>869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</row>
    <row r="30" spans="1:9" x14ac:dyDescent="0.2">
      <c r="A30" s="66">
        <v>45473</v>
      </c>
      <c r="B30" s="67" t="s">
        <v>870</v>
      </c>
      <c r="C30" s="68">
        <v>4990028.0165999997</v>
      </c>
      <c r="D30" s="68">
        <v>5275993.8428999996</v>
      </c>
      <c r="E30" s="68">
        <v>0</v>
      </c>
      <c r="F30" s="68">
        <v>0</v>
      </c>
      <c r="G30" s="68">
        <v>2353914.7928999998</v>
      </c>
      <c r="H30" s="68">
        <v>285965.82630000002</v>
      </c>
      <c r="I30" s="68">
        <v>0</v>
      </c>
    </row>
    <row r="31" spans="1:9" x14ac:dyDescent="0.2">
      <c r="A31" s="66">
        <v>45473</v>
      </c>
      <c r="B31" s="67" t="s">
        <v>871</v>
      </c>
      <c r="C31" s="68">
        <v>1167324.6136</v>
      </c>
      <c r="D31" s="68">
        <v>993283.62919999997</v>
      </c>
      <c r="E31" s="68">
        <v>0</v>
      </c>
      <c r="F31" s="68">
        <v>0</v>
      </c>
      <c r="G31" s="68">
        <v>299733.29850000003</v>
      </c>
      <c r="H31" s="68">
        <v>-174040.98439999999</v>
      </c>
      <c r="I31" s="68">
        <v>0</v>
      </c>
    </row>
    <row r="32" spans="1:9" x14ac:dyDescent="0.2">
      <c r="A32" s="66">
        <v>45473</v>
      </c>
      <c r="B32" s="67" t="s">
        <v>872</v>
      </c>
      <c r="C32" s="68">
        <v>4498990.1279999996</v>
      </c>
      <c r="D32" s="68">
        <v>4212672.0975000001</v>
      </c>
      <c r="E32" s="68">
        <v>0</v>
      </c>
      <c r="F32" s="68">
        <v>0</v>
      </c>
      <c r="G32" s="68">
        <v>2142834.3366000005</v>
      </c>
      <c r="H32" s="68">
        <v>-286318.03049999999</v>
      </c>
      <c r="I32" s="68">
        <v>0</v>
      </c>
    </row>
    <row r="33" spans="1:9" x14ac:dyDescent="0.2">
      <c r="A33" s="66">
        <v>45473</v>
      </c>
      <c r="B33" s="67" t="s">
        <v>873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</row>
    <row r="34" spans="1:9" x14ac:dyDescent="0.2">
      <c r="A34" s="66">
        <v>45473</v>
      </c>
      <c r="B34" s="67" t="s">
        <v>874</v>
      </c>
      <c r="C34" s="68">
        <v>2802025.4980000001</v>
      </c>
      <c r="D34" s="68">
        <v>2170307.9539999999</v>
      </c>
      <c r="E34" s="68">
        <v>0</v>
      </c>
      <c r="F34" s="68">
        <v>0</v>
      </c>
      <c r="G34" s="68">
        <v>704983.75399999996</v>
      </c>
      <c r="H34" s="68">
        <v>-631717.54399999999</v>
      </c>
      <c r="I34" s="68">
        <v>0</v>
      </c>
    </row>
    <row r="35" spans="1:9" x14ac:dyDescent="0.2">
      <c r="A35" s="66">
        <v>45473</v>
      </c>
      <c r="B35" s="67" t="s">
        <v>875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</row>
    <row r="36" spans="1:9" x14ac:dyDescent="0.2">
      <c r="A36" s="66">
        <v>45473</v>
      </c>
      <c r="B36" s="67" t="s">
        <v>876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</row>
    <row r="37" spans="1:9" x14ac:dyDescent="0.2">
      <c r="A37" s="66">
        <v>45473</v>
      </c>
      <c r="B37" s="67" t="s">
        <v>877</v>
      </c>
      <c r="C37" s="68">
        <v>315595.14179999998</v>
      </c>
      <c r="D37" s="68">
        <v>116494.851</v>
      </c>
      <c r="E37" s="68">
        <v>0</v>
      </c>
      <c r="F37" s="68">
        <v>0</v>
      </c>
      <c r="G37" s="68">
        <v>-379137.78779999999</v>
      </c>
      <c r="H37" s="68">
        <v>-199100.29079999999</v>
      </c>
      <c r="I37" s="68">
        <v>0</v>
      </c>
    </row>
    <row r="38" spans="1:9" x14ac:dyDescent="0.2">
      <c r="A38" s="66">
        <v>45473</v>
      </c>
      <c r="B38" s="67" t="s">
        <v>878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</row>
    <row r="39" spans="1:9" x14ac:dyDescent="0.2">
      <c r="A39" s="66">
        <v>45473</v>
      </c>
      <c r="B39" s="67" t="s">
        <v>879</v>
      </c>
      <c r="C39" s="68">
        <v>76764.591199999995</v>
      </c>
      <c r="D39" s="68">
        <v>60444.56</v>
      </c>
      <c r="E39" s="68">
        <v>0</v>
      </c>
      <c r="F39" s="68">
        <v>0</v>
      </c>
      <c r="G39" s="68">
        <v>-24480.0468</v>
      </c>
      <c r="H39" s="68">
        <v>-16320.031199999999</v>
      </c>
      <c r="I39" s="68">
        <v>0</v>
      </c>
    </row>
    <row r="40" spans="1:9" x14ac:dyDescent="0.2">
      <c r="A40" s="66">
        <v>45473</v>
      </c>
      <c r="B40" s="67" t="s">
        <v>880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</row>
    <row r="41" spans="1:9" x14ac:dyDescent="0.2">
      <c r="A41" s="66">
        <v>45473</v>
      </c>
      <c r="B41" s="67" t="s">
        <v>881</v>
      </c>
      <c r="C41" s="68">
        <v>175418.30100000001</v>
      </c>
      <c r="D41" s="68">
        <v>95074.040999999997</v>
      </c>
      <c r="E41" s="68">
        <v>0</v>
      </c>
      <c r="F41" s="68">
        <v>0</v>
      </c>
      <c r="G41" s="68">
        <v>-87709.150500000003</v>
      </c>
      <c r="H41" s="68">
        <v>-80344.259999999995</v>
      </c>
      <c r="I41" s="68">
        <v>0</v>
      </c>
    </row>
    <row r="42" spans="1:9" x14ac:dyDescent="0.2">
      <c r="A42" s="66">
        <v>45473</v>
      </c>
      <c r="B42" s="67" t="s">
        <v>882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</row>
    <row r="43" spans="1:9" x14ac:dyDescent="0.2">
      <c r="A43" s="66">
        <v>45473</v>
      </c>
      <c r="B43" s="67" t="s">
        <v>883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</row>
    <row r="44" spans="1:9" x14ac:dyDescent="0.2">
      <c r="A44" s="66">
        <v>45473</v>
      </c>
      <c r="B44" s="67" t="s">
        <v>884</v>
      </c>
      <c r="C44" s="68">
        <v>3388594.0792999999</v>
      </c>
      <c r="D44" s="68">
        <v>3566051.6246000002</v>
      </c>
      <c r="E44" s="68">
        <v>0</v>
      </c>
      <c r="F44" s="68">
        <v>0</v>
      </c>
      <c r="G44" s="68">
        <v>543281.25749999995</v>
      </c>
      <c r="H44" s="68">
        <v>177457.5453</v>
      </c>
      <c r="I44" s="68">
        <v>0</v>
      </c>
    </row>
    <row r="45" spans="1:9" x14ac:dyDescent="0.2">
      <c r="A45" s="66">
        <v>45473</v>
      </c>
      <c r="B45" s="67" t="s">
        <v>885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</row>
    <row r="46" spans="1:9" x14ac:dyDescent="0.2">
      <c r="A46" s="66">
        <v>45473</v>
      </c>
      <c r="B46" s="67" t="s">
        <v>886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</row>
    <row r="47" spans="1:9" x14ac:dyDescent="0.2">
      <c r="A47" s="66">
        <v>45473</v>
      </c>
      <c r="B47" s="67" t="s">
        <v>887</v>
      </c>
      <c r="C47" s="68">
        <v>218666.9</v>
      </c>
      <c r="D47" s="68">
        <v>218666.9</v>
      </c>
      <c r="E47" s="68">
        <v>0</v>
      </c>
      <c r="F47" s="68">
        <v>0</v>
      </c>
      <c r="G47" s="68">
        <v>-56181.353999999999</v>
      </c>
      <c r="H47" s="68">
        <v>0</v>
      </c>
      <c r="I47" s="68">
        <v>0</v>
      </c>
    </row>
    <row r="48" spans="1:9" x14ac:dyDescent="0.2">
      <c r="A48" s="66">
        <v>45473</v>
      </c>
      <c r="B48" s="67" t="s">
        <v>888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</row>
    <row r="49" spans="1:11" x14ac:dyDescent="0.2">
      <c r="A49" s="66">
        <v>45473</v>
      </c>
      <c r="B49" s="67" t="s">
        <v>921</v>
      </c>
      <c r="C49" s="68">
        <v>5144.3860000000004</v>
      </c>
      <c r="D49" s="68">
        <v>5144.3860000000004</v>
      </c>
      <c r="E49" s="68">
        <v>0</v>
      </c>
      <c r="F49" s="68">
        <v>0</v>
      </c>
      <c r="G49" s="68">
        <v>-3840.7474000000002</v>
      </c>
      <c r="H49" s="68">
        <v>0</v>
      </c>
      <c r="I49" s="68">
        <v>0</v>
      </c>
    </row>
    <row r="50" spans="1:11" x14ac:dyDescent="0.2">
      <c r="A50" s="66">
        <v>45473</v>
      </c>
      <c r="B50" s="67" t="s">
        <v>889</v>
      </c>
      <c r="C50" s="68">
        <v>219755.10297000001</v>
      </c>
      <c r="D50" s="68">
        <v>207175.20441000001</v>
      </c>
      <c r="E50" s="68">
        <v>0</v>
      </c>
      <c r="F50" s="68">
        <v>0</v>
      </c>
      <c r="G50" s="68">
        <v>-192514.79168749996</v>
      </c>
      <c r="H50" s="68">
        <v>-12579.89856</v>
      </c>
      <c r="I50" s="68">
        <v>0</v>
      </c>
    </row>
    <row r="51" spans="1:11" x14ac:dyDescent="0.2">
      <c r="A51" s="66">
        <v>45473</v>
      </c>
      <c r="B51" s="67" t="s">
        <v>890</v>
      </c>
      <c r="C51" s="68">
        <v>582841.09519360005</v>
      </c>
      <c r="D51" s="68">
        <v>629764.74268799997</v>
      </c>
      <c r="E51" s="68">
        <v>0</v>
      </c>
      <c r="F51" s="68">
        <v>0</v>
      </c>
      <c r="G51" s="68">
        <v>146991.84553957291</v>
      </c>
      <c r="H51" s="68">
        <v>46923.6474944</v>
      </c>
      <c r="I51" s="68">
        <v>0</v>
      </c>
    </row>
    <row r="52" spans="1:11" x14ac:dyDescent="0.2">
      <c r="A52" s="66">
        <v>45473</v>
      </c>
      <c r="B52" s="67" t="s">
        <v>891</v>
      </c>
      <c r="C52" s="68">
        <v>808164.60264000006</v>
      </c>
      <c r="D52" s="68">
        <v>841838.12774999999</v>
      </c>
      <c r="E52" s="68">
        <v>0</v>
      </c>
      <c r="F52" s="68">
        <v>0</v>
      </c>
      <c r="G52" s="68">
        <v>88857.46414299999</v>
      </c>
      <c r="H52" s="68">
        <v>33673.525110000002</v>
      </c>
      <c r="I52" s="68">
        <v>0</v>
      </c>
    </row>
    <row r="53" spans="1:11" x14ac:dyDescent="0.2">
      <c r="A53" s="66">
        <v>45473</v>
      </c>
      <c r="B53" s="67" t="s">
        <v>892</v>
      </c>
      <c r="C53" s="68">
        <v>950765.73260400002</v>
      </c>
      <c r="D53" s="68">
        <v>1135636.8472770001</v>
      </c>
      <c r="E53" s="68">
        <v>0</v>
      </c>
      <c r="F53" s="68">
        <v>0</v>
      </c>
      <c r="G53" s="68">
        <v>550839.57003400009</v>
      </c>
      <c r="H53" s="68">
        <v>184871.114673</v>
      </c>
      <c r="I53" s="68">
        <v>0</v>
      </c>
    </row>
    <row r="54" spans="1:11" x14ac:dyDescent="0.2">
      <c r="A54" s="66">
        <v>45473</v>
      </c>
      <c r="B54" s="67" t="s">
        <v>893</v>
      </c>
      <c r="C54" s="68">
        <v>0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</row>
    <row r="55" spans="1:11" x14ac:dyDescent="0.2">
      <c r="A55" s="66">
        <v>45473</v>
      </c>
      <c r="B55" s="67" t="s">
        <v>894</v>
      </c>
      <c r="C55" s="68">
        <v>290179.25455680001</v>
      </c>
      <c r="D55" s="68">
        <v>300781.69407999999</v>
      </c>
      <c r="E55" s="68">
        <v>0</v>
      </c>
      <c r="F55" s="68">
        <v>0</v>
      </c>
      <c r="G55" s="68">
        <v>-53358.534319999999</v>
      </c>
      <c r="H55" s="68">
        <v>9170.1736000000001</v>
      </c>
      <c r="I55" s="68">
        <v>0</v>
      </c>
    </row>
    <row r="56" spans="1:11" x14ac:dyDescent="0.2">
      <c r="A56" s="66">
        <v>45473</v>
      </c>
      <c r="B56" s="67" t="s">
        <v>895</v>
      </c>
      <c r="C56" s="68">
        <v>502896.70040999999</v>
      </c>
      <c r="D56" s="68">
        <v>508693.78052999999</v>
      </c>
      <c r="E56" s="68">
        <v>0</v>
      </c>
      <c r="F56" s="68">
        <v>0</v>
      </c>
      <c r="G56" s="68">
        <v>73912.771530000013</v>
      </c>
      <c r="H56" s="68">
        <v>5797.0801199999996</v>
      </c>
      <c r="I56" s="68">
        <v>0</v>
      </c>
    </row>
    <row r="57" spans="1:11" x14ac:dyDescent="0.2">
      <c r="A57" s="66">
        <v>45473</v>
      </c>
      <c r="B57" s="67" t="s">
        <v>896</v>
      </c>
      <c r="C57" s="68">
        <v>129638.62490841</v>
      </c>
      <c r="D57" s="68">
        <v>149962.212</v>
      </c>
      <c r="E57" s="68">
        <v>0</v>
      </c>
      <c r="F57" s="68">
        <v>0</v>
      </c>
      <c r="G57" s="68">
        <v>-170127.59325883002</v>
      </c>
      <c r="H57" s="68">
        <v>-11476.274835</v>
      </c>
      <c r="I57" s="68">
        <v>0</v>
      </c>
    </row>
    <row r="58" spans="1:11" x14ac:dyDescent="0.2">
      <c r="A58" s="66">
        <v>45473</v>
      </c>
      <c r="B58" s="67" t="s">
        <v>912</v>
      </c>
      <c r="C58" s="68">
        <v>320844.04794000002</v>
      </c>
      <c r="D58" s="68">
        <v>337743.84149999998</v>
      </c>
      <c r="E58" s="68">
        <v>0</v>
      </c>
      <c r="F58" s="68">
        <v>0</v>
      </c>
      <c r="G58" s="68">
        <v>-9879.4449000000022</v>
      </c>
      <c r="H58" s="68">
        <v>14963.33475</v>
      </c>
      <c r="I58" s="68">
        <v>0</v>
      </c>
    </row>
    <row r="59" spans="1:11" x14ac:dyDescent="0.2">
      <c r="A59" s="66">
        <v>45473</v>
      </c>
      <c r="B59" s="67" t="s">
        <v>922</v>
      </c>
      <c r="C59" s="68">
        <v>369756.960846</v>
      </c>
      <c r="D59" s="68">
        <v>407682.5412025</v>
      </c>
      <c r="E59" s="68">
        <v>0</v>
      </c>
      <c r="F59" s="68">
        <v>0</v>
      </c>
      <c r="G59" s="68">
        <v>37925.580356500002</v>
      </c>
      <c r="H59" s="68">
        <v>34264.209552499997</v>
      </c>
      <c r="I59" s="68">
        <v>0</v>
      </c>
    </row>
    <row r="60" spans="1:11" x14ac:dyDescent="0.2">
      <c r="A60" s="66">
        <v>45473</v>
      </c>
      <c r="B60" s="67" t="s">
        <v>923</v>
      </c>
      <c r="C60" s="68">
        <v>368631.86640100001</v>
      </c>
      <c r="D60" s="68">
        <v>377777.97870500002</v>
      </c>
      <c r="E60" s="68">
        <v>0</v>
      </c>
      <c r="F60" s="68">
        <v>0</v>
      </c>
      <c r="G60" s="68">
        <v>9146.1123040000002</v>
      </c>
      <c r="H60" s="68">
        <v>5805.7373424999996</v>
      </c>
      <c r="I60" s="68">
        <v>0</v>
      </c>
    </row>
    <row r="61" spans="1:11" x14ac:dyDescent="0.2">
      <c r="A61" s="66"/>
      <c r="B61" s="67" t="s">
        <v>897</v>
      </c>
      <c r="C61" s="68">
        <v>23351340.56926981</v>
      </c>
      <c r="D61" s="68">
        <v>22545825.9035425</v>
      </c>
      <c r="E61" s="68">
        <v>0</v>
      </c>
      <c r="F61" s="68">
        <v>0</v>
      </c>
      <c r="G61" s="68">
        <f>SUM(G16:G60)</f>
        <v>6249250.1112407437</v>
      </c>
      <c r="H61" s="68">
        <v>-847684.99815260002</v>
      </c>
      <c r="I61" s="68"/>
      <c r="K61" s="61"/>
    </row>
    <row r="62" spans="1:11" ht="15.95" customHeight="1" x14ac:dyDescent="0.2">
      <c r="A62" s="66"/>
      <c r="B62" s="67" t="s">
        <v>898</v>
      </c>
      <c r="C62" s="68"/>
      <c r="D62" s="68"/>
      <c r="E62" s="68"/>
      <c r="F62" s="68"/>
      <c r="G62" s="68"/>
      <c r="H62" s="68"/>
      <c r="I62" s="68"/>
    </row>
    <row r="63" spans="1:11" ht="15.95" customHeight="1" x14ac:dyDescent="0.2">
      <c r="A63" s="66"/>
      <c r="B63" s="67" t="s">
        <v>899</v>
      </c>
      <c r="C63" s="68"/>
      <c r="D63" s="68"/>
      <c r="E63" s="68"/>
      <c r="F63" s="68"/>
      <c r="G63" s="68"/>
      <c r="H63" s="68"/>
      <c r="I63" s="68"/>
    </row>
    <row r="64" spans="1:11" ht="15.95" customHeight="1" x14ac:dyDescent="0.2">
      <c r="A64" s="66">
        <v>45473</v>
      </c>
      <c r="B64" s="67" t="s">
        <v>900</v>
      </c>
      <c r="C64" s="68">
        <v>974371.89</v>
      </c>
      <c r="D64" s="68">
        <v>974371.89</v>
      </c>
      <c r="E64" s="68">
        <v>8678.6455026911008</v>
      </c>
      <c r="F64" s="68">
        <v>0</v>
      </c>
      <c r="G64" s="68"/>
      <c r="H64" s="68">
        <v>0</v>
      </c>
      <c r="I64" s="68">
        <v>0</v>
      </c>
    </row>
    <row r="65" spans="1:10" ht="15.95" customHeight="1" x14ac:dyDescent="0.2">
      <c r="A65" s="66">
        <v>45473</v>
      </c>
      <c r="B65" s="67" t="s">
        <v>901</v>
      </c>
      <c r="C65" s="68">
        <v>556381.73853431526</v>
      </c>
      <c r="D65" s="68">
        <v>556381.73853431526</v>
      </c>
      <c r="E65" s="68">
        <v>-3524.7485601867002</v>
      </c>
      <c r="F65" s="68">
        <v>0</v>
      </c>
      <c r="G65" s="68"/>
      <c r="H65" s="68">
        <v>0</v>
      </c>
      <c r="I65" s="68">
        <v>0</v>
      </c>
    </row>
    <row r="66" spans="1:10" ht="15.95" customHeight="1" x14ac:dyDescent="0.2">
      <c r="A66" s="66">
        <v>45473</v>
      </c>
      <c r="B66" s="67" t="s">
        <v>902</v>
      </c>
      <c r="C66" s="68">
        <v>222752.6891180868</v>
      </c>
      <c r="D66" s="68">
        <v>222752.6891180868</v>
      </c>
      <c r="E66" s="68">
        <v>-775.31328858029997</v>
      </c>
      <c r="F66" s="68">
        <v>0</v>
      </c>
      <c r="G66" s="68"/>
      <c r="H66" s="68">
        <v>0</v>
      </c>
      <c r="I66" s="68">
        <v>0</v>
      </c>
    </row>
    <row r="67" spans="1:10" ht="15.95" customHeight="1" x14ac:dyDescent="0.2">
      <c r="A67" s="66">
        <v>45473</v>
      </c>
      <c r="B67" s="67" t="s">
        <v>903</v>
      </c>
      <c r="C67" s="68">
        <v>30571.3180201672</v>
      </c>
      <c r="D67" s="68">
        <v>30571.3180201672</v>
      </c>
      <c r="E67" s="68">
        <v>1306.4940650962001</v>
      </c>
      <c r="F67" s="68">
        <v>0</v>
      </c>
      <c r="G67" s="68"/>
      <c r="H67" s="68">
        <v>0</v>
      </c>
      <c r="I67" s="68">
        <v>0</v>
      </c>
    </row>
    <row r="68" spans="1:10" ht="15.95" customHeight="1" x14ac:dyDescent="0.2">
      <c r="A68" s="66">
        <v>45473</v>
      </c>
      <c r="B68" s="67" t="s">
        <v>904</v>
      </c>
      <c r="C68" s="68">
        <v>190677.53496120049</v>
      </c>
      <c r="D68" s="68">
        <v>190677.53496120049</v>
      </c>
      <c r="E68" s="68">
        <v>13214.139516412701</v>
      </c>
      <c r="F68" s="68">
        <v>0</v>
      </c>
      <c r="G68" s="68"/>
      <c r="H68" s="68">
        <v>0</v>
      </c>
      <c r="I68" s="68">
        <v>0</v>
      </c>
    </row>
    <row r="69" spans="1:10" ht="15.95" customHeight="1" x14ac:dyDescent="0.2">
      <c r="A69" s="66">
        <v>45473</v>
      </c>
      <c r="B69" s="67" t="s">
        <v>905</v>
      </c>
      <c r="C69" s="68">
        <v>175158.07804747939</v>
      </c>
      <c r="D69" s="68">
        <v>175158.07804747939</v>
      </c>
      <c r="E69" s="68">
        <v>-610.65629987310001</v>
      </c>
      <c r="F69" s="68">
        <v>0</v>
      </c>
      <c r="G69" s="68"/>
      <c r="H69" s="68">
        <v>0</v>
      </c>
      <c r="I69" s="68">
        <v>0</v>
      </c>
    </row>
    <row r="70" spans="1:10" ht="15.95" customHeight="1" x14ac:dyDescent="0.2">
      <c r="A70" s="66">
        <v>45473</v>
      </c>
      <c r="B70" s="67" t="s">
        <v>924</v>
      </c>
      <c r="C70" s="68">
        <v>2498579.2205641</v>
      </c>
      <c r="D70" s="68">
        <v>2498579.2205641</v>
      </c>
      <c r="E70" s="68">
        <v>-1540.1844035613999</v>
      </c>
      <c r="F70" s="68">
        <v>0</v>
      </c>
      <c r="G70" s="68"/>
      <c r="H70" s="68">
        <v>0</v>
      </c>
      <c r="I70" s="68">
        <v>0</v>
      </c>
    </row>
    <row r="71" spans="1:10" ht="15.95" customHeight="1" x14ac:dyDescent="0.2">
      <c r="A71" s="66"/>
      <c r="B71" s="67" t="s">
        <v>765</v>
      </c>
      <c r="C71" s="68">
        <v>4648492.4692453491</v>
      </c>
      <c r="D71" s="68">
        <v>4648492.4692453491</v>
      </c>
      <c r="E71" s="68">
        <v>16748.3765319985</v>
      </c>
      <c r="F71" s="68">
        <v>0</v>
      </c>
      <c r="G71" s="68"/>
      <c r="H71" s="68">
        <v>0</v>
      </c>
      <c r="I71" s="68"/>
    </row>
    <row r="72" spans="1:10" ht="15.95" customHeight="1" x14ac:dyDescent="0.2">
      <c r="A72" s="66"/>
      <c r="B72" s="67" t="s">
        <v>906</v>
      </c>
      <c r="C72" s="68"/>
      <c r="D72" s="68"/>
      <c r="E72" s="68"/>
      <c r="F72" s="68"/>
      <c r="G72" s="68"/>
      <c r="H72" s="68"/>
      <c r="I72" s="68"/>
    </row>
    <row r="73" spans="1:10" ht="15.95" customHeight="1" x14ac:dyDescent="0.2">
      <c r="A73" s="66"/>
      <c r="B73" s="67" t="s">
        <v>907</v>
      </c>
      <c r="C73" s="68"/>
      <c r="D73" s="68"/>
      <c r="E73" s="68"/>
      <c r="F73" s="68"/>
      <c r="G73" s="68"/>
      <c r="H73" s="68"/>
      <c r="I73" s="68"/>
    </row>
    <row r="74" spans="1:10" ht="15.95" customHeight="1" x14ac:dyDescent="0.2">
      <c r="A74" s="66"/>
      <c r="B74" s="67" t="s">
        <v>908</v>
      </c>
      <c r="C74" s="68"/>
      <c r="D74" s="68"/>
      <c r="E74" s="68"/>
      <c r="F74" s="68"/>
      <c r="G74" s="68"/>
      <c r="H74" s="68"/>
      <c r="I74" s="68"/>
    </row>
    <row r="75" spans="1:10" ht="15.95" customHeight="1" x14ac:dyDescent="0.2">
      <c r="A75" s="66"/>
      <c r="B75" s="69" t="s">
        <v>909</v>
      </c>
      <c r="C75" s="70">
        <v>27999833.038515158</v>
      </c>
      <c r="D75" s="70">
        <v>27194318.372787848</v>
      </c>
      <c r="E75" s="70">
        <v>16748.3765319985</v>
      </c>
      <c r="F75" s="70">
        <v>0</v>
      </c>
      <c r="G75" s="70">
        <f>G61</f>
        <v>6249250.1112407437</v>
      </c>
      <c r="H75" s="70">
        <v>-847684.99815260002</v>
      </c>
      <c r="I75" s="70">
        <v>0</v>
      </c>
    </row>
    <row r="76" spans="1:10" x14ac:dyDescent="0.2">
      <c r="C76" s="57"/>
      <c r="D76" s="57"/>
      <c r="E76" s="57"/>
      <c r="F76" s="57"/>
      <c r="G76" s="57"/>
      <c r="H76" s="57"/>
      <c r="I76" s="57"/>
    </row>
    <row r="78" spans="1:10" ht="34.5" customHeight="1" x14ac:dyDescent="0.2">
      <c r="A78" s="57" t="s">
        <v>83</v>
      </c>
      <c r="D78" s="54" t="s">
        <v>85</v>
      </c>
      <c r="F78" s="60" t="s">
        <v>84</v>
      </c>
      <c r="G78" s="71"/>
      <c r="H78" s="211" t="s">
        <v>86</v>
      </c>
      <c r="I78" s="211"/>
      <c r="J78" s="211"/>
    </row>
    <row r="79" spans="1:10" ht="27" customHeight="1" x14ac:dyDescent="0.2">
      <c r="A79" s="57" t="s">
        <v>930</v>
      </c>
      <c r="D79" s="58" t="s">
        <v>363</v>
      </c>
      <c r="H79" s="212" t="s">
        <v>364</v>
      </c>
      <c r="I79" s="212"/>
      <c r="J79" s="212"/>
    </row>
  </sheetData>
  <mergeCells count="4">
    <mergeCell ref="A10:I10"/>
    <mergeCell ref="A11:I11"/>
    <mergeCell ref="H78:J78"/>
    <mergeCell ref="H79:J79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76" workbookViewId="0">
      <selection activeCell="J19" sqref="J19"/>
    </sheetView>
  </sheetViews>
  <sheetFormatPr defaultRowHeight="15" x14ac:dyDescent="0.25"/>
  <cols>
    <col min="1" max="1" width="14.7109375" style="18" customWidth="1"/>
    <col min="2" max="2" width="54.140625" style="47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833</v>
      </c>
      <c r="C1" s="194"/>
      <c r="D1" s="1"/>
      <c r="E1" s="7"/>
    </row>
    <row r="2" spans="1:6" x14ac:dyDescent="0.25">
      <c r="A2" s="1" t="s">
        <v>88</v>
      </c>
      <c r="B2" s="1"/>
      <c r="C2" s="194"/>
      <c r="D2" s="1"/>
      <c r="E2" s="7"/>
    </row>
    <row r="3" spans="1:6" x14ac:dyDescent="0.25">
      <c r="A3" s="1" t="s">
        <v>89</v>
      </c>
      <c r="B3" s="1"/>
      <c r="C3" s="194"/>
      <c r="D3" s="1"/>
      <c r="E3" s="7"/>
    </row>
    <row r="4" spans="1:6" x14ac:dyDescent="0.25">
      <c r="A4" s="1" t="s">
        <v>90</v>
      </c>
      <c r="B4" s="1"/>
      <c r="C4" s="194"/>
      <c r="D4" s="1"/>
      <c r="E4" s="7"/>
    </row>
    <row r="5" spans="1:6" x14ac:dyDescent="0.25">
      <c r="A5" s="1" t="s">
        <v>91</v>
      </c>
      <c r="B5" s="1"/>
      <c r="C5" s="194"/>
      <c r="D5" s="1"/>
      <c r="E5" s="7"/>
    </row>
    <row r="6" spans="1:6" x14ac:dyDescent="0.25">
      <c r="A6" s="1" t="s">
        <v>337</v>
      </c>
      <c r="B6" s="1"/>
      <c r="C6" s="194"/>
      <c r="D6" s="1"/>
      <c r="E6" s="7"/>
    </row>
    <row r="7" spans="1:6" x14ac:dyDescent="0.25">
      <c r="A7" s="194"/>
      <c r="B7" s="1"/>
      <c r="C7" s="1"/>
      <c r="D7" s="1"/>
      <c r="E7" s="7"/>
    </row>
    <row r="8" spans="1:6" x14ac:dyDescent="0.25">
      <c r="A8" s="194"/>
      <c r="B8" s="194" t="s">
        <v>98</v>
      </c>
      <c r="C8" s="4"/>
      <c r="D8" s="1"/>
      <c r="E8" s="7"/>
    </row>
    <row r="9" spans="1:6" x14ac:dyDescent="0.25">
      <c r="A9" s="194"/>
      <c r="B9" s="194" t="s">
        <v>95</v>
      </c>
      <c r="C9" s="4"/>
      <c r="D9" s="1"/>
      <c r="E9" s="7"/>
    </row>
    <row r="10" spans="1:6" x14ac:dyDescent="0.25">
      <c r="A10" s="194"/>
      <c r="B10" s="194" t="s">
        <v>956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4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5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5" t="s">
        <v>172</v>
      </c>
      <c r="C15" s="19"/>
      <c r="D15" s="21">
        <v>201</v>
      </c>
      <c r="E15" s="24">
        <f>E16+E17+E18+E19</f>
        <v>1229226</v>
      </c>
      <c r="F15" s="24">
        <v>1963859</v>
      </c>
    </row>
    <row r="16" spans="1:6" x14ac:dyDescent="0.25">
      <c r="A16" s="20">
        <v>700</v>
      </c>
      <c r="B16" s="45" t="s">
        <v>173</v>
      </c>
      <c r="C16" s="21" t="s">
        <v>843</v>
      </c>
      <c r="D16" s="21">
        <v>202</v>
      </c>
      <c r="E16" s="24">
        <v>995890</v>
      </c>
      <c r="F16" s="16">
        <v>1094531</v>
      </c>
    </row>
    <row r="17" spans="1:6" x14ac:dyDescent="0.25">
      <c r="A17" s="20">
        <v>701</v>
      </c>
      <c r="B17" s="45" t="s">
        <v>174</v>
      </c>
      <c r="C17" s="21" t="s">
        <v>844</v>
      </c>
      <c r="D17" s="21">
        <v>203</v>
      </c>
      <c r="E17" s="24">
        <v>162017</v>
      </c>
      <c r="F17" s="16">
        <v>116416</v>
      </c>
    </row>
    <row r="18" spans="1:6" ht="30" x14ac:dyDescent="0.25">
      <c r="A18" s="20">
        <v>702</v>
      </c>
      <c r="B18" s="45" t="s">
        <v>175</v>
      </c>
      <c r="C18" s="21" t="s">
        <v>844</v>
      </c>
      <c r="D18" s="21">
        <v>204</v>
      </c>
      <c r="E18" s="24">
        <v>71319</v>
      </c>
      <c r="F18" s="16">
        <v>46617</v>
      </c>
    </row>
    <row r="19" spans="1:6" x14ac:dyDescent="0.25">
      <c r="A19" s="20">
        <v>709</v>
      </c>
      <c r="B19" s="45" t="s">
        <v>176</v>
      </c>
      <c r="C19" s="21"/>
      <c r="D19" s="21">
        <v>205</v>
      </c>
      <c r="E19" s="24">
        <v>0</v>
      </c>
      <c r="F19" s="16">
        <v>706295</v>
      </c>
    </row>
    <row r="20" spans="1:6" x14ac:dyDescent="0.25">
      <c r="A20" s="20">
        <v>71</v>
      </c>
      <c r="B20" s="45" t="s">
        <v>177</v>
      </c>
      <c r="C20" s="21" t="s">
        <v>845</v>
      </c>
      <c r="D20" s="21">
        <v>206</v>
      </c>
      <c r="E20" s="24">
        <f>E21+E24</f>
        <v>470400</v>
      </c>
      <c r="F20" s="16">
        <v>967086</v>
      </c>
    </row>
    <row r="21" spans="1:6" ht="30" x14ac:dyDescent="0.25">
      <c r="A21" s="20">
        <v>710</v>
      </c>
      <c r="B21" s="45" t="s">
        <v>313</v>
      </c>
      <c r="C21" s="21" t="s">
        <v>845</v>
      </c>
      <c r="D21" s="21">
        <v>207</v>
      </c>
      <c r="E21" s="201">
        <v>446285</v>
      </c>
      <c r="F21" s="16">
        <v>967086</v>
      </c>
    </row>
    <row r="22" spans="1:6" ht="30" x14ac:dyDescent="0.25">
      <c r="A22" s="20">
        <v>711</v>
      </c>
      <c r="B22" s="45" t="s">
        <v>314</v>
      </c>
      <c r="C22" s="21"/>
      <c r="D22" s="21">
        <v>208</v>
      </c>
      <c r="E22" s="24">
        <v>0</v>
      </c>
      <c r="F22" s="16">
        <v>0</v>
      </c>
    </row>
    <row r="23" spans="1:6" ht="30" x14ac:dyDescent="0.25">
      <c r="A23" s="20">
        <v>712</v>
      </c>
      <c r="B23" s="45" t="s">
        <v>315</v>
      </c>
      <c r="C23" s="21"/>
      <c r="D23" s="21">
        <v>209</v>
      </c>
      <c r="E23" s="24">
        <v>0</v>
      </c>
      <c r="F23" s="16">
        <v>0</v>
      </c>
    </row>
    <row r="24" spans="1:6" x14ac:dyDescent="0.25">
      <c r="A24" s="20">
        <v>713</v>
      </c>
      <c r="B24" s="45" t="s">
        <v>178</v>
      </c>
      <c r="C24" s="21" t="s">
        <v>845</v>
      </c>
      <c r="D24" s="21">
        <v>210</v>
      </c>
      <c r="E24" s="24">
        <v>24115</v>
      </c>
      <c r="F24" s="16">
        <v>0</v>
      </c>
    </row>
    <row r="25" spans="1:6" x14ac:dyDescent="0.25">
      <c r="A25" s="20">
        <v>719</v>
      </c>
      <c r="B25" s="45" t="s">
        <v>179</v>
      </c>
      <c r="C25" s="21" t="s">
        <v>845</v>
      </c>
      <c r="D25" s="21">
        <v>211</v>
      </c>
      <c r="E25" s="24">
        <v>0</v>
      </c>
      <c r="F25" s="16">
        <v>0</v>
      </c>
    </row>
    <row r="26" spans="1:6" x14ac:dyDescent="0.25">
      <c r="A26" s="20">
        <v>60</v>
      </c>
      <c r="B26" s="45" t="s">
        <v>180</v>
      </c>
      <c r="C26" s="21"/>
      <c r="D26" s="21">
        <v>212</v>
      </c>
      <c r="E26" s="24">
        <f>E27+E28</f>
        <v>1200668</v>
      </c>
      <c r="F26" s="24">
        <v>1134519</v>
      </c>
    </row>
    <row r="27" spans="1:6" x14ac:dyDescent="0.25">
      <c r="A27" s="20">
        <v>600</v>
      </c>
      <c r="B27" s="45" t="s">
        <v>181</v>
      </c>
      <c r="C27" s="21" t="s">
        <v>842</v>
      </c>
      <c r="D27" s="21">
        <v>213</v>
      </c>
      <c r="E27" s="24">
        <v>1190643</v>
      </c>
      <c r="F27" s="16">
        <v>1130552</v>
      </c>
    </row>
    <row r="28" spans="1:6" x14ac:dyDescent="0.25">
      <c r="A28" s="20">
        <v>601</v>
      </c>
      <c r="B28" s="45" t="s">
        <v>182</v>
      </c>
      <c r="C28" s="21" t="s">
        <v>846</v>
      </c>
      <c r="D28" s="21">
        <v>214</v>
      </c>
      <c r="E28" s="24">
        <v>10025</v>
      </c>
      <c r="F28" s="16">
        <v>3967</v>
      </c>
    </row>
    <row r="29" spans="1:6" x14ac:dyDescent="0.25">
      <c r="A29" s="20">
        <v>603</v>
      </c>
      <c r="B29" s="45" t="s">
        <v>183</v>
      </c>
      <c r="C29" s="21"/>
      <c r="D29" s="21">
        <v>215</v>
      </c>
      <c r="E29" s="24">
        <v>0</v>
      </c>
      <c r="F29" s="16">
        <v>0</v>
      </c>
    </row>
    <row r="30" spans="1:6" x14ac:dyDescent="0.25">
      <c r="A30" s="20">
        <v>605</v>
      </c>
      <c r="B30" s="45" t="s">
        <v>184</v>
      </c>
      <c r="C30" s="21"/>
      <c r="D30" s="21">
        <v>216</v>
      </c>
      <c r="E30" s="24">
        <v>0</v>
      </c>
      <c r="F30" s="16">
        <v>0</v>
      </c>
    </row>
    <row r="31" spans="1:6" x14ac:dyDescent="0.25">
      <c r="A31" s="20">
        <v>607</v>
      </c>
      <c r="B31" s="45" t="s">
        <v>185</v>
      </c>
      <c r="C31" s="21"/>
      <c r="D31" s="21">
        <v>217</v>
      </c>
      <c r="E31" s="24">
        <v>0</v>
      </c>
      <c r="F31" s="16">
        <v>0</v>
      </c>
    </row>
    <row r="32" spans="1:6" x14ac:dyDescent="0.25">
      <c r="A32" s="20" t="s">
        <v>31</v>
      </c>
      <c r="B32" s="45" t="s">
        <v>186</v>
      </c>
      <c r="C32" s="21"/>
      <c r="D32" s="21">
        <v>218</v>
      </c>
      <c r="E32" s="24">
        <v>0</v>
      </c>
      <c r="F32" s="16">
        <v>0</v>
      </c>
    </row>
    <row r="33" spans="1:6" x14ac:dyDescent="0.25">
      <c r="A33" s="20">
        <v>61</v>
      </c>
      <c r="B33" s="45" t="s">
        <v>187</v>
      </c>
      <c r="C33" s="21" t="s">
        <v>845</v>
      </c>
      <c r="D33" s="21">
        <v>219</v>
      </c>
      <c r="E33" s="24">
        <f>E34+E37+E38</f>
        <v>132533</v>
      </c>
      <c r="F33" s="24">
        <v>578</v>
      </c>
    </row>
    <row r="34" spans="1:6" ht="30" x14ac:dyDescent="0.25">
      <c r="A34" s="20">
        <v>610</v>
      </c>
      <c r="B34" s="45" t="s">
        <v>316</v>
      </c>
      <c r="C34" s="21" t="s">
        <v>845</v>
      </c>
      <c r="D34" s="21">
        <v>220</v>
      </c>
      <c r="E34" s="24">
        <v>129038</v>
      </c>
      <c r="F34" s="16">
        <v>0</v>
      </c>
    </row>
    <row r="35" spans="1:6" ht="30" x14ac:dyDescent="0.25">
      <c r="A35" s="20">
        <v>611</v>
      </c>
      <c r="B35" s="45" t="s">
        <v>317</v>
      </c>
      <c r="C35" s="21"/>
      <c r="D35" s="21">
        <v>221</v>
      </c>
      <c r="E35" s="24">
        <v>0</v>
      </c>
      <c r="F35" s="16">
        <v>0</v>
      </c>
    </row>
    <row r="36" spans="1:6" ht="30" x14ac:dyDescent="0.25">
      <c r="A36" s="20">
        <v>612</v>
      </c>
      <c r="B36" s="45" t="s">
        <v>318</v>
      </c>
      <c r="C36" s="21"/>
      <c r="D36" s="21">
        <v>222</v>
      </c>
      <c r="E36" s="24">
        <v>0</v>
      </c>
      <c r="F36" s="16">
        <v>0</v>
      </c>
    </row>
    <row r="37" spans="1:6" x14ac:dyDescent="0.25">
      <c r="A37" s="20">
        <v>613</v>
      </c>
      <c r="B37" s="45" t="s">
        <v>188</v>
      </c>
      <c r="C37" s="21" t="s">
        <v>845</v>
      </c>
      <c r="D37" s="21">
        <v>223</v>
      </c>
      <c r="E37" s="24">
        <v>1997</v>
      </c>
      <c r="F37" s="16">
        <v>578</v>
      </c>
    </row>
    <row r="38" spans="1:6" x14ac:dyDescent="0.25">
      <c r="A38" s="20">
        <v>619</v>
      </c>
      <c r="B38" s="45" t="s">
        <v>189</v>
      </c>
      <c r="C38" s="21" t="s">
        <v>845</v>
      </c>
      <c r="D38" s="21">
        <v>224</v>
      </c>
      <c r="E38" s="24">
        <v>1498</v>
      </c>
      <c r="F38" s="16">
        <v>0</v>
      </c>
    </row>
    <row r="39" spans="1:6" x14ac:dyDescent="0.25">
      <c r="A39" s="20"/>
      <c r="B39" s="45" t="s">
        <v>190</v>
      </c>
      <c r="C39" s="21"/>
      <c r="D39" s="21">
        <v>225</v>
      </c>
      <c r="E39" s="24">
        <v>0</v>
      </c>
      <c r="F39" s="16">
        <v>0</v>
      </c>
    </row>
    <row r="40" spans="1:6" x14ac:dyDescent="0.25">
      <c r="A40" s="20">
        <v>739</v>
      </c>
      <c r="B40" s="45" t="s">
        <v>191</v>
      </c>
      <c r="C40" s="21"/>
      <c r="D40" s="21">
        <v>226</v>
      </c>
      <c r="E40" s="24">
        <v>0</v>
      </c>
      <c r="F40" s="16">
        <v>0</v>
      </c>
    </row>
    <row r="41" spans="1:6" x14ac:dyDescent="0.25">
      <c r="A41" s="20"/>
      <c r="B41" s="45" t="s">
        <v>192</v>
      </c>
      <c r="C41" s="21"/>
      <c r="D41" s="21">
        <v>227</v>
      </c>
      <c r="E41" s="24">
        <v>0</v>
      </c>
      <c r="F41" s="16">
        <v>0</v>
      </c>
    </row>
    <row r="42" spans="1:6" x14ac:dyDescent="0.25">
      <c r="A42" s="20">
        <v>630</v>
      </c>
      <c r="B42" s="45" t="s">
        <v>193</v>
      </c>
      <c r="C42" s="21"/>
      <c r="D42" s="21">
        <v>228</v>
      </c>
      <c r="E42" s="24">
        <v>0</v>
      </c>
      <c r="F42" s="16">
        <v>0</v>
      </c>
    </row>
    <row r="43" spans="1:6" x14ac:dyDescent="0.25">
      <c r="A43" s="20">
        <v>631</v>
      </c>
      <c r="B43" s="45" t="s">
        <v>194</v>
      </c>
      <c r="C43" s="21"/>
      <c r="D43" s="21">
        <v>229</v>
      </c>
      <c r="E43" s="24">
        <v>0</v>
      </c>
      <c r="F43" s="16">
        <v>0</v>
      </c>
    </row>
    <row r="44" spans="1:6" x14ac:dyDescent="0.25">
      <c r="A44" s="20"/>
      <c r="B44" s="45" t="s">
        <v>195</v>
      </c>
      <c r="C44" s="21"/>
      <c r="D44" s="21"/>
      <c r="E44" s="24">
        <v>0</v>
      </c>
      <c r="F44" s="16">
        <v>0</v>
      </c>
    </row>
    <row r="45" spans="1:6" x14ac:dyDescent="0.25">
      <c r="A45" s="20"/>
      <c r="B45" s="45" t="s">
        <v>196</v>
      </c>
      <c r="C45" s="21"/>
      <c r="D45" s="21">
        <v>230</v>
      </c>
      <c r="E45" s="24">
        <f>E15+E20-E26-E33</f>
        <v>366425</v>
      </c>
      <c r="F45" s="24">
        <v>1795848</v>
      </c>
    </row>
    <row r="46" spans="1:6" x14ac:dyDescent="0.25">
      <c r="A46" s="20"/>
      <c r="B46" s="45" t="s">
        <v>926</v>
      </c>
      <c r="C46" s="21"/>
      <c r="D46" s="21">
        <v>231</v>
      </c>
      <c r="E46" s="24">
        <v>0</v>
      </c>
      <c r="F46" s="16">
        <v>0</v>
      </c>
    </row>
    <row r="47" spans="1:6" x14ac:dyDescent="0.25">
      <c r="A47" s="20"/>
      <c r="B47" s="45" t="s">
        <v>197</v>
      </c>
      <c r="C47" s="21"/>
      <c r="D47" s="21"/>
      <c r="E47" s="24">
        <v>0</v>
      </c>
      <c r="F47" s="16">
        <v>0</v>
      </c>
    </row>
    <row r="48" spans="1:6" x14ac:dyDescent="0.25">
      <c r="A48" s="20"/>
      <c r="B48" s="45" t="s">
        <v>198</v>
      </c>
      <c r="C48" s="21" t="s">
        <v>932</v>
      </c>
      <c r="D48" s="21">
        <v>232</v>
      </c>
      <c r="E48" s="24">
        <f>E49+E51</f>
        <v>8634112</v>
      </c>
      <c r="F48" s="24">
        <v>9433028</v>
      </c>
    </row>
    <row r="49" spans="1:6" ht="45" x14ac:dyDescent="0.25">
      <c r="A49" s="20" t="s">
        <v>32</v>
      </c>
      <c r="B49" s="45" t="s">
        <v>199</v>
      </c>
      <c r="C49" s="21" t="s">
        <v>932</v>
      </c>
      <c r="D49" s="21" t="s">
        <v>38</v>
      </c>
      <c r="E49" s="24">
        <v>8089801</v>
      </c>
      <c r="F49" s="16">
        <v>8990912</v>
      </c>
    </row>
    <row r="50" spans="1:6" ht="45" x14ac:dyDescent="0.25">
      <c r="A50" s="20" t="s">
        <v>33</v>
      </c>
      <c r="B50" s="45" t="s">
        <v>200</v>
      </c>
      <c r="C50" s="21"/>
      <c r="D50" s="21" t="s">
        <v>39</v>
      </c>
      <c r="E50" s="24">
        <v>0</v>
      </c>
      <c r="F50" s="16">
        <v>0</v>
      </c>
    </row>
    <row r="51" spans="1:6" x14ac:dyDescent="0.25">
      <c r="A51" s="20">
        <v>722</v>
      </c>
      <c r="B51" s="45" t="s">
        <v>201</v>
      </c>
      <c r="C51" s="21" t="s">
        <v>932</v>
      </c>
      <c r="D51" s="21">
        <v>235</v>
      </c>
      <c r="E51" s="24">
        <v>544311</v>
      </c>
      <c r="F51" s="46">
        <v>442116</v>
      </c>
    </row>
    <row r="52" spans="1:6" x14ac:dyDescent="0.25">
      <c r="A52" s="20">
        <v>723</v>
      </c>
      <c r="B52" s="45" t="s">
        <v>202</v>
      </c>
      <c r="C52" s="21"/>
      <c r="D52" s="21">
        <v>236</v>
      </c>
      <c r="E52" s="24">
        <v>0</v>
      </c>
      <c r="F52" s="16">
        <v>0</v>
      </c>
    </row>
    <row r="53" spans="1:6" ht="30" x14ac:dyDescent="0.25">
      <c r="A53" s="20" t="s">
        <v>34</v>
      </c>
      <c r="B53" s="45" t="s">
        <v>203</v>
      </c>
      <c r="C53" s="21"/>
      <c r="D53" s="21">
        <v>237</v>
      </c>
      <c r="E53" s="16">
        <v>0</v>
      </c>
      <c r="F53" s="16">
        <v>0</v>
      </c>
    </row>
    <row r="54" spans="1:6" x14ac:dyDescent="0.25">
      <c r="A54" s="20">
        <v>729</v>
      </c>
      <c r="B54" s="45" t="s">
        <v>204</v>
      </c>
      <c r="C54" s="21"/>
      <c r="D54" s="21">
        <v>238</v>
      </c>
      <c r="E54" s="24">
        <v>0</v>
      </c>
      <c r="F54" s="16">
        <v>0</v>
      </c>
    </row>
    <row r="55" spans="1:6" x14ac:dyDescent="0.25">
      <c r="A55" s="20"/>
      <c r="B55" s="45" t="s">
        <v>205</v>
      </c>
      <c r="C55" s="21" t="s">
        <v>932</v>
      </c>
      <c r="D55" s="21">
        <v>239</v>
      </c>
      <c r="E55" s="24">
        <f>E56+E58</f>
        <v>9553374</v>
      </c>
      <c r="F55" s="24">
        <v>8701971</v>
      </c>
    </row>
    <row r="56" spans="1:6" ht="45" x14ac:dyDescent="0.25">
      <c r="A56" s="20" t="s">
        <v>35</v>
      </c>
      <c r="B56" s="45" t="s">
        <v>206</v>
      </c>
      <c r="C56" s="21" t="s">
        <v>932</v>
      </c>
      <c r="D56" s="21" t="s">
        <v>40</v>
      </c>
      <c r="E56" s="24">
        <v>9121365</v>
      </c>
      <c r="F56" s="16">
        <v>8222297</v>
      </c>
    </row>
    <row r="57" spans="1:6" ht="45" x14ac:dyDescent="0.25">
      <c r="A57" s="20" t="s">
        <v>36</v>
      </c>
      <c r="B57" s="45" t="s">
        <v>207</v>
      </c>
      <c r="C57" s="21"/>
      <c r="D57" s="21" t="s">
        <v>41</v>
      </c>
      <c r="E57" s="24">
        <v>0</v>
      </c>
      <c r="F57" s="16">
        <v>0</v>
      </c>
    </row>
    <row r="58" spans="1:6" x14ac:dyDescent="0.25">
      <c r="A58" s="20">
        <v>622</v>
      </c>
      <c r="B58" s="45" t="s">
        <v>208</v>
      </c>
      <c r="C58" s="21" t="s">
        <v>932</v>
      </c>
      <c r="D58" s="21">
        <v>242</v>
      </c>
      <c r="E58" s="24">
        <v>432009</v>
      </c>
      <c r="F58" s="16">
        <v>479674</v>
      </c>
    </row>
    <row r="59" spans="1:6" x14ac:dyDescent="0.25">
      <c r="A59" s="20">
        <v>623</v>
      </c>
      <c r="B59" s="45" t="s">
        <v>209</v>
      </c>
      <c r="C59" s="21"/>
      <c r="D59" s="21">
        <v>243</v>
      </c>
      <c r="E59" s="24">
        <v>0</v>
      </c>
      <c r="F59" s="16">
        <v>0</v>
      </c>
    </row>
    <row r="60" spans="1:6" ht="30" x14ac:dyDescent="0.25">
      <c r="A60" s="20" t="s">
        <v>37</v>
      </c>
      <c r="B60" s="45" t="s">
        <v>333</v>
      </c>
      <c r="C60" s="21"/>
      <c r="D60" s="21">
        <v>244</v>
      </c>
      <c r="E60" s="16">
        <v>0</v>
      </c>
      <c r="F60" s="16">
        <v>0</v>
      </c>
    </row>
    <row r="61" spans="1:6" ht="30" x14ac:dyDescent="0.25">
      <c r="A61" s="20">
        <v>628</v>
      </c>
      <c r="B61" s="45" t="s">
        <v>334</v>
      </c>
      <c r="C61" s="21"/>
      <c r="D61" s="21">
        <v>245</v>
      </c>
      <c r="E61" s="24">
        <v>0</v>
      </c>
      <c r="F61" s="16">
        <v>0</v>
      </c>
    </row>
    <row r="62" spans="1:6" x14ac:dyDescent="0.25">
      <c r="A62" s="20">
        <v>629</v>
      </c>
      <c r="B62" s="45" t="s">
        <v>210</v>
      </c>
      <c r="C62" s="21"/>
      <c r="D62" s="21">
        <v>246</v>
      </c>
      <c r="E62" s="24">
        <v>0</v>
      </c>
      <c r="F62" s="16">
        <v>0</v>
      </c>
    </row>
    <row r="63" spans="1:6" ht="30" x14ac:dyDescent="0.25">
      <c r="A63" s="20"/>
      <c r="B63" s="45" t="s">
        <v>335</v>
      </c>
      <c r="C63" s="21"/>
      <c r="D63" s="21"/>
      <c r="E63" s="24">
        <v>0</v>
      </c>
      <c r="F63" s="16">
        <v>0</v>
      </c>
    </row>
    <row r="64" spans="1:6" x14ac:dyDescent="0.25">
      <c r="A64" s="20"/>
      <c r="B64" s="45" t="s">
        <v>211</v>
      </c>
      <c r="C64" s="21"/>
      <c r="D64" s="21">
        <v>247</v>
      </c>
      <c r="E64" s="24">
        <v>0</v>
      </c>
      <c r="F64" s="24">
        <v>731057</v>
      </c>
    </row>
    <row r="65" spans="1:6" x14ac:dyDescent="0.25">
      <c r="A65" s="20"/>
      <c r="B65" s="45" t="s">
        <v>212</v>
      </c>
      <c r="C65" s="21"/>
      <c r="D65" s="21">
        <v>248</v>
      </c>
      <c r="E65" s="24">
        <f>E55-E48</f>
        <v>919262</v>
      </c>
      <c r="F65" s="16">
        <v>0</v>
      </c>
    </row>
    <row r="66" spans="1:6" x14ac:dyDescent="0.25">
      <c r="A66" s="20"/>
      <c r="B66" s="45" t="s">
        <v>319</v>
      </c>
      <c r="C66" s="21"/>
      <c r="D66" s="21"/>
      <c r="E66" s="24">
        <v>0</v>
      </c>
      <c r="F66" s="16">
        <v>0</v>
      </c>
    </row>
    <row r="67" spans="1:6" x14ac:dyDescent="0.25">
      <c r="A67" s="20"/>
      <c r="B67" s="45" t="s">
        <v>213</v>
      </c>
      <c r="C67" s="21" t="s">
        <v>847</v>
      </c>
      <c r="D67" s="21">
        <v>249</v>
      </c>
      <c r="E67" s="24">
        <v>0</v>
      </c>
      <c r="F67" s="24">
        <v>2526905</v>
      </c>
    </row>
    <row r="68" spans="1:6" x14ac:dyDescent="0.25">
      <c r="A68" s="20"/>
      <c r="B68" s="45" t="s">
        <v>214</v>
      </c>
      <c r="C68" s="21"/>
      <c r="D68" s="21">
        <v>250</v>
      </c>
      <c r="E68" s="24">
        <f>E65-E45</f>
        <v>552837</v>
      </c>
      <c r="F68" s="16">
        <v>0</v>
      </c>
    </row>
    <row r="69" spans="1:6" x14ac:dyDescent="0.25">
      <c r="A69" s="20"/>
      <c r="B69" s="45" t="s">
        <v>215</v>
      </c>
      <c r="C69" s="21"/>
      <c r="D69" s="21">
        <v>251</v>
      </c>
      <c r="E69" s="24">
        <v>0</v>
      </c>
      <c r="F69" s="16">
        <v>0</v>
      </c>
    </row>
    <row r="70" spans="1:6" x14ac:dyDescent="0.25">
      <c r="A70" s="20">
        <v>821</v>
      </c>
      <c r="B70" s="45" t="s">
        <v>216</v>
      </c>
      <c r="C70" s="21"/>
      <c r="D70" s="21">
        <v>252</v>
      </c>
      <c r="E70" s="24">
        <v>0</v>
      </c>
      <c r="F70" s="16">
        <v>0</v>
      </c>
    </row>
    <row r="71" spans="1:6" x14ac:dyDescent="0.25">
      <c r="A71" s="20">
        <v>822</v>
      </c>
      <c r="B71" s="45" t="s">
        <v>217</v>
      </c>
      <c r="C71" s="21"/>
      <c r="D71" s="21">
        <v>253</v>
      </c>
      <c r="E71" s="24">
        <v>0</v>
      </c>
      <c r="F71" s="16">
        <v>0</v>
      </c>
    </row>
    <row r="72" spans="1:6" x14ac:dyDescent="0.25">
      <c r="A72" s="20"/>
      <c r="B72" s="45" t="s">
        <v>291</v>
      </c>
      <c r="C72" s="21"/>
      <c r="D72" s="21"/>
      <c r="E72" s="24">
        <v>0</v>
      </c>
      <c r="F72" s="16">
        <v>0</v>
      </c>
    </row>
    <row r="73" spans="1:6" x14ac:dyDescent="0.25">
      <c r="A73" s="20"/>
      <c r="B73" s="45" t="s">
        <v>218</v>
      </c>
      <c r="C73" s="21" t="s">
        <v>847</v>
      </c>
      <c r="D73" s="21">
        <v>254</v>
      </c>
      <c r="E73" s="24">
        <v>0</v>
      </c>
      <c r="F73" s="24">
        <v>2526905</v>
      </c>
    </row>
    <row r="74" spans="1:6" x14ac:dyDescent="0.25">
      <c r="A74" s="20"/>
      <c r="B74" s="45" t="s">
        <v>219</v>
      </c>
      <c r="C74" s="21"/>
      <c r="D74" s="21">
        <v>255</v>
      </c>
      <c r="E74" s="24">
        <f>E68</f>
        <v>552837</v>
      </c>
      <c r="F74" s="16">
        <v>0</v>
      </c>
    </row>
    <row r="75" spans="1:6" x14ac:dyDescent="0.25">
      <c r="A75" s="20"/>
      <c r="B75" s="45"/>
      <c r="C75" s="21"/>
      <c r="D75" s="21"/>
      <c r="E75" s="24">
        <v>0</v>
      </c>
      <c r="F75" s="16">
        <v>0</v>
      </c>
    </row>
    <row r="76" spans="1:6" x14ac:dyDescent="0.25">
      <c r="A76" s="20"/>
      <c r="B76" s="45" t="s">
        <v>292</v>
      </c>
      <c r="C76" s="21"/>
      <c r="D76" s="21"/>
      <c r="E76" s="24">
        <v>0</v>
      </c>
      <c r="F76" s="16">
        <v>0</v>
      </c>
    </row>
    <row r="77" spans="1:6" x14ac:dyDescent="0.25">
      <c r="A77" s="20"/>
      <c r="B77" s="45" t="s">
        <v>220</v>
      </c>
      <c r="C77" s="21"/>
      <c r="D77" s="21">
        <v>256</v>
      </c>
      <c r="E77" s="24">
        <f>E78</f>
        <v>-9747</v>
      </c>
      <c r="F77" s="24">
        <v>-16734</v>
      </c>
    </row>
    <row r="78" spans="1:6" ht="30" x14ac:dyDescent="0.25">
      <c r="A78" s="20"/>
      <c r="B78" s="45" t="s">
        <v>221</v>
      </c>
      <c r="C78" s="21"/>
      <c r="D78" s="21">
        <v>257</v>
      </c>
      <c r="E78" s="24">
        <f>E79</f>
        <v>-9747</v>
      </c>
      <c r="F78" s="24">
        <v>-16734</v>
      </c>
    </row>
    <row r="79" spans="1:6" ht="42" customHeight="1" x14ac:dyDescent="0.25">
      <c r="A79" s="23" t="s">
        <v>236</v>
      </c>
      <c r="B79" s="45" t="s">
        <v>222</v>
      </c>
      <c r="C79" s="21"/>
      <c r="D79" s="21" t="s">
        <v>42</v>
      </c>
      <c r="E79" s="24">
        <v>-9747</v>
      </c>
      <c r="F79" s="16">
        <v>-16734</v>
      </c>
    </row>
    <row r="80" spans="1:6" ht="48" customHeight="1" x14ac:dyDescent="0.25">
      <c r="A80" s="23" t="s">
        <v>237</v>
      </c>
      <c r="B80" s="45" t="s">
        <v>223</v>
      </c>
      <c r="C80" s="21"/>
      <c r="D80" s="21">
        <v>259</v>
      </c>
      <c r="E80" s="24">
        <v>0</v>
      </c>
      <c r="F80" s="16">
        <v>0</v>
      </c>
    </row>
    <row r="81" spans="1:6" ht="44.25" customHeight="1" x14ac:dyDescent="0.25">
      <c r="A81" s="23" t="s">
        <v>238</v>
      </c>
      <c r="B81" s="45" t="s">
        <v>224</v>
      </c>
      <c r="C81" s="21"/>
      <c r="D81" s="21">
        <v>260</v>
      </c>
      <c r="E81" s="24">
        <v>0</v>
      </c>
      <c r="F81" s="16">
        <v>0</v>
      </c>
    </row>
    <row r="82" spans="1:6" x14ac:dyDescent="0.25">
      <c r="A82" s="23" t="s">
        <v>239</v>
      </c>
      <c r="B82" s="45" t="s">
        <v>225</v>
      </c>
      <c r="C82" s="21"/>
      <c r="D82" s="21">
        <v>261</v>
      </c>
      <c r="E82" s="24">
        <v>0</v>
      </c>
      <c r="F82" s="16">
        <v>0</v>
      </c>
    </row>
    <row r="83" spans="1:6" ht="30" x14ac:dyDescent="0.25">
      <c r="A83" s="20"/>
      <c r="B83" s="45" t="s">
        <v>226</v>
      </c>
      <c r="C83" s="21"/>
      <c r="D83" s="21">
        <v>262</v>
      </c>
      <c r="E83" s="24">
        <v>0</v>
      </c>
      <c r="F83" s="16">
        <v>0</v>
      </c>
    </row>
    <row r="84" spans="1:6" ht="30" x14ac:dyDescent="0.25">
      <c r="A84" s="23" t="s">
        <v>236</v>
      </c>
      <c r="B84" s="45" t="s">
        <v>227</v>
      </c>
      <c r="C84" s="21"/>
      <c r="D84" s="21" t="s">
        <v>43</v>
      </c>
      <c r="E84" s="24">
        <v>0</v>
      </c>
      <c r="F84" s="16">
        <v>0</v>
      </c>
    </row>
    <row r="85" spans="1:6" ht="30" x14ac:dyDescent="0.25">
      <c r="A85" s="23" t="s">
        <v>238</v>
      </c>
      <c r="B85" s="45" t="s">
        <v>228</v>
      </c>
      <c r="C85" s="21"/>
      <c r="D85" s="21">
        <v>264</v>
      </c>
      <c r="E85" s="24">
        <v>0</v>
      </c>
      <c r="F85" s="16">
        <v>0</v>
      </c>
    </row>
    <row r="86" spans="1:6" x14ac:dyDescent="0.25">
      <c r="A86" s="20" t="s">
        <v>239</v>
      </c>
      <c r="B86" s="45" t="s">
        <v>229</v>
      </c>
      <c r="C86" s="21"/>
      <c r="D86" s="21">
        <v>265</v>
      </c>
      <c r="E86" s="24">
        <v>0</v>
      </c>
      <c r="F86" s="16">
        <v>0</v>
      </c>
    </row>
    <row r="87" spans="1:6" ht="30" x14ac:dyDescent="0.25">
      <c r="A87" s="20"/>
      <c r="B87" s="45" t="s">
        <v>230</v>
      </c>
      <c r="C87" s="21"/>
      <c r="D87" s="21"/>
      <c r="E87" s="24">
        <v>0</v>
      </c>
      <c r="F87" s="16">
        <v>0</v>
      </c>
    </row>
    <row r="88" spans="1:6" x14ac:dyDescent="0.25">
      <c r="A88" s="20"/>
      <c r="B88" s="45" t="s">
        <v>231</v>
      </c>
      <c r="C88" s="21" t="s">
        <v>847</v>
      </c>
      <c r="D88" s="21">
        <v>266</v>
      </c>
      <c r="E88" s="15">
        <v>0</v>
      </c>
      <c r="F88" s="24">
        <v>2510171</v>
      </c>
    </row>
    <row r="89" spans="1:6" x14ac:dyDescent="0.25">
      <c r="A89" s="20"/>
      <c r="B89" s="45" t="s">
        <v>232</v>
      </c>
      <c r="C89" s="21"/>
      <c r="D89" s="21">
        <v>267</v>
      </c>
      <c r="E89" s="24">
        <f>E74-E77</f>
        <v>562584</v>
      </c>
      <c r="F89" s="16">
        <v>0</v>
      </c>
    </row>
    <row r="90" spans="1:6" x14ac:dyDescent="0.25">
      <c r="A90" s="20"/>
      <c r="B90" s="45" t="s">
        <v>233</v>
      </c>
      <c r="C90" s="21"/>
      <c r="D90" s="21"/>
      <c r="E90" s="24">
        <v>0</v>
      </c>
      <c r="F90" s="16">
        <v>0</v>
      </c>
    </row>
    <row r="91" spans="1:6" x14ac:dyDescent="0.25">
      <c r="A91" s="20"/>
      <c r="B91" s="45" t="s">
        <v>234</v>
      </c>
      <c r="C91" s="21" t="s">
        <v>847</v>
      </c>
      <c r="D91" s="21">
        <v>268</v>
      </c>
      <c r="E91" s="27">
        <v>-0.10994438901210818</v>
      </c>
      <c r="F91" s="29">
        <v>0.49410350423962096</v>
      </c>
    </row>
    <row r="92" spans="1:6" x14ac:dyDescent="0.25">
      <c r="A92" s="20"/>
      <c r="B92" s="45" t="s">
        <v>235</v>
      </c>
      <c r="C92" s="21" t="s">
        <v>847</v>
      </c>
      <c r="D92" s="19">
        <v>269</v>
      </c>
      <c r="E92" s="27">
        <f>E91</f>
        <v>-0.10994438901210818</v>
      </c>
      <c r="F92" s="29">
        <v>0.49410350423962096</v>
      </c>
    </row>
    <row r="95" spans="1:6" ht="27.75" customHeight="1" x14ac:dyDescent="0.25">
      <c r="A95" s="5" t="s">
        <v>83</v>
      </c>
      <c r="B95" s="210" t="s">
        <v>85</v>
      </c>
      <c r="C95" s="210"/>
      <c r="D95" s="5" t="s">
        <v>84</v>
      </c>
      <c r="E95" s="211" t="s">
        <v>86</v>
      </c>
      <c r="F95" s="211"/>
    </row>
    <row r="96" spans="1:6" x14ac:dyDescent="0.25">
      <c r="A96" s="5" t="s">
        <v>961</v>
      </c>
      <c r="B96" s="212" t="s">
        <v>955</v>
      </c>
      <c r="C96" s="212"/>
      <c r="D96" s="5"/>
      <c r="E96" s="208" t="s">
        <v>834</v>
      </c>
      <c r="F96" s="208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31" workbookViewId="0">
      <selection activeCell="B18" sqref="B18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5" t="s">
        <v>87</v>
      </c>
      <c r="B1" s="26" t="s">
        <v>833</v>
      </c>
      <c r="C1" s="1"/>
      <c r="D1" s="194"/>
      <c r="E1" s="1"/>
    </row>
    <row r="2" spans="1:5" x14ac:dyDescent="0.25">
      <c r="A2" s="1" t="s">
        <v>88</v>
      </c>
      <c r="B2" s="6"/>
      <c r="C2" s="1"/>
      <c r="D2" s="194"/>
      <c r="E2" s="1"/>
    </row>
    <row r="3" spans="1:5" x14ac:dyDescent="0.25">
      <c r="A3" s="1" t="s">
        <v>89</v>
      </c>
      <c r="B3" s="6"/>
      <c r="C3" s="1"/>
      <c r="D3" s="194"/>
      <c r="E3" s="1"/>
    </row>
    <row r="4" spans="1:5" x14ac:dyDescent="0.25">
      <c r="A4" s="1" t="s">
        <v>90</v>
      </c>
      <c r="B4" s="6"/>
      <c r="C4" s="1"/>
      <c r="D4" s="194"/>
      <c r="E4" s="1"/>
    </row>
    <row r="5" spans="1:5" x14ac:dyDescent="0.25">
      <c r="A5" s="1" t="s">
        <v>91</v>
      </c>
      <c r="B5" s="6"/>
      <c r="C5" s="1"/>
      <c r="D5" s="194"/>
      <c r="E5" s="1"/>
    </row>
    <row r="6" spans="1:5" x14ac:dyDescent="0.25">
      <c r="A6" s="1" t="s">
        <v>337</v>
      </c>
      <c r="B6" s="6"/>
      <c r="C6" s="1"/>
      <c r="D6" s="194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94" t="s">
        <v>94</v>
      </c>
      <c r="C8" s="1"/>
      <c r="D8" s="1"/>
      <c r="E8" s="1"/>
    </row>
    <row r="9" spans="1:5" x14ac:dyDescent="0.25">
      <c r="A9" s="1"/>
      <c r="B9" s="194" t="s">
        <v>957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f>'1'!F92</f>
        <v>36525758</v>
      </c>
      <c r="E15" s="16">
        <v>35551677.539999992</v>
      </c>
    </row>
    <row r="16" spans="1:5" x14ac:dyDescent="0.25">
      <c r="A16" s="20"/>
      <c r="B16" s="19"/>
      <c r="C16" s="19"/>
      <c r="D16" s="16"/>
      <c r="E16" s="16"/>
    </row>
    <row r="17" spans="1:9" ht="30" x14ac:dyDescent="0.25">
      <c r="A17" s="20">
        <v>2</v>
      </c>
      <c r="B17" s="45" t="s">
        <v>241</v>
      </c>
      <c r="C17" s="19">
        <v>302</v>
      </c>
      <c r="D17" s="16"/>
      <c r="E17" s="16"/>
    </row>
    <row r="18" spans="1:9" ht="30" x14ac:dyDescent="0.25">
      <c r="A18" s="20">
        <v>3</v>
      </c>
      <c r="B18" s="45" t="s">
        <v>242</v>
      </c>
      <c r="C18" s="19">
        <v>303</v>
      </c>
      <c r="D18" s="16"/>
      <c r="E18" s="16"/>
    </row>
    <row r="19" spans="1:9" ht="45" x14ac:dyDescent="0.25">
      <c r="A19" s="20" t="s">
        <v>44</v>
      </c>
      <c r="B19" s="45" t="s">
        <v>243</v>
      </c>
      <c r="C19" s="21" t="s">
        <v>45</v>
      </c>
      <c r="D19" s="16">
        <f>D15</f>
        <v>36525758</v>
      </c>
      <c r="E19" s="16">
        <v>35551677.539999992</v>
      </c>
    </row>
    <row r="20" spans="1:9" x14ac:dyDescent="0.25">
      <c r="A20" s="20"/>
      <c r="B20" s="19"/>
      <c r="C20" s="19"/>
      <c r="D20" s="16"/>
      <c r="E20" s="16"/>
    </row>
    <row r="21" spans="1:9" x14ac:dyDescent="0.25">
      <c r="A21" s="20">
        <v>5</v>
      </c>
      <c r="B21" s="19" t="s">
        <v>244</v>
      </c>
      <c r="C21" s="19">
        <v>305</v>
      </c>
      <c r="D21" s="16">
        <f>-'2'!E74</f>
        <v>-552837</v>
      </c>
      <c r="E21" s="16">
        <v>2526905</v>
      </c>
    </row>
    <row r="22" spans="1:9" x14ac:dyDescent="0.25">
      <c r="A22" s="20">
        <v>6</v>
      </c>
      <c r="B22" s="19" t="s">
        <v>245</v>
      </c>
      <c r="C22" s="19">
        <v>306</v>
      </c>
      <c r="D22" s="16">
        <f>'2'!E77</f>
        <v>-9747</v>
      </c>
      <c r="E22" s="16">
        <v>-16734</v>
      </c>
    </row>
    <row r="23" spans="1:9" x14ac:dyDescent="0.25">
      <c r="A23" s="20">
        <v>7</v>
      </c>
      <c r="B23" s="19" t="s">
        <v>246</v>
      </c>
      <c r="C23" s="19">
        <v>307</v>
      </c>
      <c r="D23" s="16">
        <f>D21+D22</f>
        <v>-562584</v>
      </c>
      <c r="E23" s="16">
        <v>2510171</v>
      </c>
    </row>
    <row r="24" spans="1:9" x14ac:dyDescent="0.25">
      <c r="A24" s="20"/>
      <c r="B24" s="19"/>
      <c r="C24" s="19"/>
      <c r="D24" s="16"/>
      <c r="E24" s="16"/>
    </row>
    <row r="25" spans="1:9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9" x14ac:dyDescent="0.25">
      <c r="A26" s="20">
        <v>9</v>
      </c>
      <c r="B26" s="19" t="s">
        <v>248</v>
      </c>
      <c r="C26" s="19">
        <v>309</v>
      </c>
      <c r="D26" s="16">
        <v>369325.03</v>
      </c>
      <c r="E26" s="16">
        <v>1536091</v>
      </c>
    </row>
    <row r="27" spans="1:9" ht="30" x14ac:dyDescent="0.25">
      <c r="A27" s="20">
        <v>10</v>
      </c>
      <c r="B27" s="45" t="s">
        <v>293</v>
      </c>
      <c r="C27" s="19">
        <v>310</v>
      </c>
      <c r="D27" s="16"/>
      <c r="E27" s="16"/>
    </row>
    <row r="28" spans="1:9" ht="30" x14ac:dyDescent="0.25">
      <c r="A28" s="20">
        <v>11</v>
      </c>
      <c r="B28" s="45" t="s">
        <v>249</v>
      </c>
      <c r="C28" s="19">
        <v>311</v>
      </c>
      <c r="D28" s="16"/>
      <c r="E28" s="16"/>
    </row>
    <row r="29" spans="1:9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9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9" x14ac:dyDescent="0.25">
      <c r="A31" s="20"/>
      <c r="B31" s="19"/>
      <c r="C31" s="19"/>
      <c r="D31" s="16"/>
      <c r="E31" s="16"/>
    </row>
    <row r="32" spans="1:9" ht="30" x14ac:dyDescent="0.25">
      <c r="A32" s="20">
        <v>14</v>
      </c>
      <c r="B32" s="45" t="s">
        <v>294</v>
      </c>
      <c r="C32" s="19">
        <v>314</v>
      </c>
      <c r="D32" s="16">
        <f>D19+D23-D26</f>
        <v>35593848.969999999</v>
      </c>
      <c r="E32" s="16">
        <v>36525757.539999992</v>
      </c>
      <c r="G32" s="48"/>
      <c r="I32" s="22"/>
    </row>
    <row r="33" spans="1:7" x14ac:dyDescent="0.25">
      <c r="A33" s="20"/>
      <c r="B33" s="19"/>
      <c r="C33" s="19"/>
      <c r="D33" s="16"/>
      <c r="E33" s="16"/>
    </row>
    <row r="34" spans="1:7" x14ac:dyDescent="0.25">
      <c r="A34" s="20"/>
      <c r="B34" s="19" t="s">
        <v>252</v>
      </c>
      <c r="C34" s="19"/>
      <c r="D34" s="16"/>
      <c r="E34" s="16"/>
    </row>
    <row r="35" spans="1:7" x14ac:dyDescent="0.25">
      <c r="A35" s="20">
        <v>15</v>
      </c>
      <c r="B35" s="19" t="s">
        <v>253</v>
      </c>
      <c r="C35" s="19">
        <v>315</v>
      </c>
      <c r="D35" s="29">
        <v>5052128.2692</v>
      </c>
      <c r="E35" s="29">
        <v>5280175.7055000002</v>
      </c>
    </row>
    <row r="36" spans="1:7" x14ac:dyDescent="0.25">
      <c r="A36" s="20">
        <v>16</v>
      </c>
      <c r="B36" s="19" t="s">
        <v>254</v>
      </c>
      <c r="C36" s="19">
        <v>316</v>
      </c>
      <c r="D36" s="29">
        <v>0</v>
      </c>
      <c r="E36" s="29">
        <v>0</v>
      </c>
    </row>
    <row r="37" spans="1:7" x14ac:dyDescent="0.25">
      <c r="A37" s="20">
        <v>17</v>
      </c>
      <c r="B37" s="19" t="s">
        <v>255</v>
      </c>
      <c r="C37" s="19">
        <v>317</v>
      </c>
      <c r="D37" s="29">
        <v>51146.827899999997</v>
      </c>
      <c r="E37" s="29">
        <v>228047.4363</v>
      </c>
    </row>
    <row r="38" spans="1:7" x14ac:dyDescent="0.25">
      <c r="A38" s="20">
        <v>18</v>
      </c>
      <c r="B38" s="19" t="s">
        <v>256</v>
      </c>
      <c r="C38" s="19">
        <v>318</v>
      </c>
      <c r="D38" s="29">
        <v>5000981.4413000001</v>
      </c>
      <c r="E38" s="29">
        <v>5052128.2692</v>
      </c>
    </row>
    <row r="40" spans="1:7" ht="67.5" customHeight="1" x14ac:dyDescent="0.25">
      <c r="A40" s="17" t="s">
        <v>83</v>
      </c>
      <c r="B40" s="2" t="s">
        <v>99</v>
      </c>
      <c r="C40" s="194" t="s">
        <v>84</v>
      </c>
      <c r="D40" s="213" t="s">
        <v>86</v>
      </c>
      <c r="E40" s="213"/>
    </row>
    <row r="41" spans="1:7" ht="26.25" x14ac:dyDescent="0.25">
      <c r="A41" s="49" t="s">
        <v>961</v>
      </c>
      <c r="B41" s="3" t="s">
        <v>955</v>
      </c>
      <c r="C41" s="1"/>
      <c r="D41" s="214" t="s">
        <v>834</v>
      </c>
      <c r="E41" s="214"/>
      <c r="F41" s="214"/>
    </row>
    <row r="42" spans="1:7" x14ac:dyDescent="0.25">
      <c r="G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topLeftCell="A46" zoomScaleNormal="100" workbookViewId="0">
      <selection activeCell="J36" sqref="J36"/>
    </sheetView>
  </sheetViews>
  <sheetFormatPr defaultRowHeight="15" x14ac:dyDescent="0.25"/>
  <cols>
    <col min="1" max="1" width="11.7109375" style="15" customWidth="1"/>
    <col min="2" max="2" width="36" style="11" customWidth="1"/>
    <col min="3" max="3" width="10.5703125" style="15" customWidth="1"/>
    <col min="4" max="4" width="9.140625" style="15"/>
    <col min="5" max="5" width="10.140625" style="15" bestFit="1" customWidth="1"/>
    <col min="6" max="6" width="11.7109375" style="15" customWidth="1"/>
    <col min="7" max="16384" width="9.140625" style="15"/>
  </cols>
  <sheetData>
    <row r="1" spans="1:6" ht="39" x14ac:dyDescent="0.25">
      <c r="A1" s="202" t="s">
        <v>87</v>
      </c>
      <c r="B1" s="26" t="s">
        <v>833</v>
      </c>
      <c r="C1" s="203"/>
      <c r="D1" s="7"/>
    </row>
    <row r="2" spans="1:6" x14ac:dyDescent="0.25">
      <c r="A2" s="7" t="s">
        <v>88</v>
      </c>
      <c r="B2" s="7"/>
      <c r="C2" s="203"/>
      <c r="D2" s="7"/>
    </row>
    <row r="3" spans="1:6" x14ac:dyDescent="0.25">
      <c r="A3" s="7" t="s">
        <v>835</v>
      </c>
      <c r="B3" s="7"/>
      <c r="C3" s="203"/>
      <c r="D3" s="7"/>
    </row>
    <row r="4" spans="1:6" x14ac:dyDescent="0.25">
      <c r="A4" s="7" t="s">
        <v>90</v>
      </c>
      <c r="B4" s="7"/>
      <c r="C4" s="203"/>
      <c r="D4" s="7"/>
    </row>
    <row r="5" spans="1:6" x14ac:dyDescent="0.25">
      <c r="A5" s="7" t="s">
        <v>91</v>
      </c>
      <c r="B5" s="7"/>
      <c r="C5" s="203"/>
      <c r="D5" s="7"/>
    </row>
    <row r="6" spans="1:6" x14ac:dyDescent="0.25">
      <c r="A6" s="7" t="s">
        <v>337</v>
      </c>
      <c r="B6" s="7"/>
      <c r="C6" s="203"/>
      <c r="D6" s="7"/>
    </row>
    <row r="7" spans="1:6" x14ac:dyDescent="0.25">
      <c r="A7" s="7"/>
      <c r="B7" s="7"/>
      <c r="C7" s="7"/>
      <c r="D7" s="7"/>
    </row>
    <row r="8" spans="1:6" x14ac:dyDescent="0.25">
      <c r="A8" s="7"/>
      <c r="B8" s="7"/>
      <c r="C8" s="7"/>
      <c r="D8" s="7"/>
    </row>
    <row r="9" spans="1:6" x14ac:dyDescent="0.25">
      <c r="A9" s="215" t="s">
        <v>92</v>
      </c>
      <c r="B9" s="215"/>
      <c r="C9" s="215"/>
      <c r="D9" s="215"/>
    </row>
    <row r="10" spans="1:6" x14ac:dyDescent="0.25">
      <c r="A10" s="215" t="s">
        <v>93</v>
      </c>
      <c r="B10" s="215"/>
      <c r="C10" s="215"/>
      <c r="D10" s="215"/>
    </row>
    <row r="11" spans="1:6" x14ac:dyDescent="0.25">
      <c r="A11" s="215" t="s">
        <v>958</v>
      </c>
      <c r="B11" s="215"/>
      <c r="C11" s="215"/>
      <c r="D11" s="215"/>
    </row>
    <row r="13" spans="1:6" ht="30" x14ac:dyDescent="0.25">
      <c r="A13" s="8" t="s">
        <v>80</v>
      </c>
      <c r="B13" s="8" t="s">
        <v>167</v>
      </c>
      <c r="C13" s="8" t="s">
        <v>169</v>
      </c>
      <c r="D13" s="8" t="s">
        <v>170</v>
      </c>
      <c r="E13" s="8" t="s">
        <v>81</v>
      </c>
      <c r="F13" s="8" t="s">
        <v>82</v>
      </c>
    </row>
    <row r="14" spans="1:6" x14ac:dyDescent="0.25">
      <c r="A14" s="12">
        <v>1</v>
      </c>
      <c r="B14" s="8">
        <v>2</v>
      </c>
      <c r="C14" s="12">
        <v>3</v>
      </c>
      <c r="D14" s="12">
        <v>4</v>
      </c>
      <c r="E14" s="12">
        <v>5</v>
      </c>
      <c r="F14" s="12">
        <v>6</v>
      </c>
    </row>
    <row r="15" spans="1:6" x14ac:dyDescent="0.25">
      <c r="A15" s="12"/>
      <c r="B15" s="8"/>
      <c r="C15" s="12"/>
      <c r="D15" s="12"/>
      <c r="E15" s="12"/>
      <c r="F15" s="12"/>
    </row>
    <row r="16" spans="1:6" ht="30" x14ac:dyDescent="0.25">
      <c r="A16" s="13">
        <v>1</v>
      </c>
      <c r="B16" s="8" t="s">
        <v>295</v>
      </c>
      <c r="C16" s="12"/>
      <c r="D16" s="12"/>
      <c r="E16" s="12"/>
      <c r="F16" s="12"/>
    </row>
    <row r="17" spans="1:6" ht="45" x14ac:dyDescent="0.25">
      <c r="A17" s="13" t="s">
        <v>46</v>
      </c>
      <c r="B17" s="8" t="s">
        <v>296</v>
      </c>
      <c r="C17" s="12" t="s">
        <v>75</v>
      </c>
      <c r="D17" s="200">
        <v>401</v>
      </c>
      <c r="E17" s="24">
        <v>2455480</v>
      </c>
      <c r="F17" s="24">
        <v>2295329</v>
      </c>
    </row>
    <row r="18" spans="1:6" ht="45" x14ac:dyDescent="0.25">
      <c r="A18" s="13" t="s">
        <v>47</v>
      </c>
      <c r="B18" s="8" t="s">
        <v>338</v>
      </c>
      <c r="C18" s="12" t="s">
        <v>76</v>
      </c>
      <c r="D18" s="200">
        <v>402</v>
      </c>
      <c r="E18" s="24">
        <v>1606757</v>
      </c>
      <c r="F18" s="24">
        <v>978116</v>
      </c>
    </row>
    <row r="19" spans="1:6" ht="45" x14ac:dyDescent="0.25">
      <c r="A19" s="13" t="s">
        <v>48</v>
      </c>
      <c r="B19" s="8" t="s">
        <v>297</v>
      </c>
      <c r="C19" s="12" t="s">
        <v>75</v>
      </c>
      <c r="D19" s="200">
        <v>403</v>
      </c>
      <c r="E19" s="24">
        <v>0</v>
      </c>
      <c r="F19" s="24">
        <v>0</v>
      </c>
    </row>
    <row r="20" spans="1:6" ht="45" x14ac:dyDescent="0.25">
      <c r="A20" s="13" t="s">
        <v>49</v>
      </c>
      <c r="B20" s="8" t="s">
        <v>257</v>
      </c>
      <c r="C20" s="12" t="s">
        <v>76</v>
      </c>
      <c r="D20" s="200">
        <v>404</v>
      </c>
      <c r="E20" s="24">
        <v>4010332</v>
      </c>
      <c r="F20" s="24">
        <v>2526328</v>
      </c>
    </row>
    <row r="21" spans="1:6" ht="45" x14ac:dyDescent="0.25">
      <c r="A21" s="13" t="s">
        <v>50</v>
      </c>
      <c r="B21" s="8" t="s">
        <v>329</v>
      </c>
      <c r="C21" s="12" t="s">
        <v>75</v>
      </c>
      <c r="D21" s="200">
        <v>405</v>
      </c>
      <c r="E21" s="24">
        <v>0</v>
      </c>
      <c r="F21" s="24">
        <v>0</v>
      </c>
    </row>
    <row r="22" spans="1:6" ht="30" x14ac:dyDescent="0.25">
      <c r="A22" s="13" t="s">
        <v>51</v>
      </c>
      <c r="B22" s="8" t="s">
        <v>330</v>
      </c>
      <c r="C22" s="12" t="s">
        <v>76</v>
      </c>
      <c r="D22" s="200">
        <v>406</v>
      </c>
      <c r="E22" s="24">
        <v>8700000</v>
      </c>
      <c r="F22" s="24">
        <v>6200000</v>
      </c>
    </row>
    <row r="23" spans="1:6" x14ac:dyDescent="0.25">
      <c r="A23" s="13" t="s">
        <v>52</v>
      </c>
      <c r="B23" s="8" t="s">
        <v>258</v>
      </c>
      <c r="C23" s="12" t="s">
        <v>75</v>
      </c>
      <c r="D23" s="200">
        <v>407</v>
      </c>
      <c r="E23" s="24">
        <v>146880</v>
      </c>
      <c r="F23" s="24">
        <v>116707</v>
      </c>
    </row>
    <row r="24" spans="1:6" x14ac:dyDescent="0.25">
      <c r="A24" s="13" t="s">
        <v>53</v>
      </c>
      <c r="B24" s="8" t="s">
        <v>259</v>
      </c>
      <c r="C24" s="12" t="s">
        <v>75</v>
      </c>
      <c r="D24" s="200">
        <v>408</v>
      </c>
      <c r="E24" s="24">
        <v>1188080</v>
      </c>
      <c r="F24" s="24">
        <v>498674</v>
      </c>
    </row>
    <row r="25" spans="1:6" ht="30" x14ac:dyDescent="0.25">
      <c r="A25" s="13" t="s">
        <v>54</v>
      </c>
      <c r="B25" s="8" t="s">
        <v>298</v>
      </c>
      <c r="C25" s="12" t="s">
        <v>77</v>
      </c>
      <c r="D25" s="200">
        <v>409</v>
      </c>
      <c r="E25" s="24">
        <v>1204853</v>
      </c>
      <c r="F25" s="24">
        <v>1226857</v>
      </c>
    </row>
    <row r="26" spans="1:6" ht="45" x14ac:dyDescent="0.25">
      <c r="A26" s="13" t="s">
        <v>55</v>
      </c>
      <c r="B26" s="8" t="s">
        <v>260</v>
      </c>
      <c r="C26" s="12" t="s">
        <v>77</v>
      </c>
      <c r="D26" s="200">
        <v>410</v>
      </c>
      <c r="E26" s="24">
        <v>10025</v>
      </c>
      <c r="F26" s="24">
        <v>3967</v>
      </c>
    </row>
    <row r="27" spans="1:6" ht="30" x14ac:dyDescent="0.25">
      <c r="A27" s="13" t="s">
        <v>56</v>
      </c>
      <c r="B27" s="8" t="s">
        <v>261</v>
      </c>
      <c r="C27" s="12" t="s">
        <v>77</v>
      </c>
      <c r="D27" s="200">
        <v>411</v>
      </c>
      <c r="E27" s="24">
        <v>0</v>
      </c>
      <c r="F27" s="24">
        <v>0</v>
      </c>
    </row>
    <row r="28" spans="1:6" ht="30" x14ac:dyDescent="0.25">
      <c r="A28" s="13" t="s">
        <v>57</v>
      </c>
      <c r="B28" s="8" t="s">
        <v>262</v>
      </c>
      <c r="C28" s="12" t="s">
        <v>77</v>
      </c>
      <c r="D28" s="200">
        <v>412</v>
      </c>
      <c r="E28" s="24">
        <v>0</v>
      </c>
      <c r="F28" s="24">
        <v>0</v>
      </c>
    </row>
    <row r="29" spans="1:6" ht="30" x14ac:dyDescent="0.25">
      <c r="A29" s="13" t="s">
        <v>58</v>
      </c>
      <c r="B29" s="8" t="s">
        <v>263</v>
      </c>
      <c r="C29" s="12" t="s">
        <v>77</v>
      </c>
      <c r="D29" s="200">
        <v>413</v>
      </c>
      <c r="E29" s="24">
        <v>0</v>
      </c>
      <c r="F29" s="24">
        <v>0</v>
      </c>
    </row>
    <row r="30" spans="1:6" x14ac:dyDescent="0.25">
      <c r="A30" s="13" t="s">
        <v>59</v>
      </c>
      <c r="B30" s="8" t="s">
        <v>264</v>
      </c>
      <c r="C30" s="12" t="s">
        <v>75</v>
      </c>
      <c r="D30" s="200">
        <v>414</v>
      </c>
      <c r="E30" s="24">
        <v>10702967</v>
      </c>
      <c r="F30" s="24">
        <v>5881452</v>
      </c>
    </row>
    <row r="31" spans="1:6" x14ac:dyDescent="0.25">
      <c r="A31" s="13" t="s">
        <v>60</v>
      </c>
      <c r="B31" s="8" t="s">
        <v>265</v>
      </c>
      <c r="C31" s="12" t="s">
        <v>77</v>
      </c>
      <c r="D31" s="200">
        <v>415</v>
      </c>
      <c r="E31" s="24">
        <v>142481</v>
      </c>
      <c r="F31" s="24">
        <v>50940</v>
      </c>
    </row>
    <row r="32" spans="1:6" ht="45" x14ac:dyDescent="0.25">
      <c r="A32" s="13" t="s">
        <v>61</v>
      </c>
      <c r="B32" s="8" t="s">
        <v>299</v>
      </c>
      <c r="C32" s="12" t="s">
        <v>78</v>
      </c>
      <c r="D32" s="200">
        <v>416</v>
      </c>
      <c r="E32" s="24">
        <f>E17-E18-E20-E22+E23+E24-E25-E26+E30-E31</f>
        <v>-1181041</v>
      </c>
      <c r="F32" s="24">
        <v>-2194046</v>
      </c>
    </row>
    <row r="33" spans="1:6" x14ac:dyDescent="0.25">
      <c r="A33" s="13"/>
      <c r="B33" s="8"/>
      <c r="C33" s="12"/>
      <c r="D33" s="200"/>
      <c r="E33" s="24"/>
      <c r="F33" s="24"/>
    </row>
    <row r="34" spans="1:6" ht="30" x14ac:dyDescent="0.25">
      <c r="A34" s="13">
        <v>2</v>
      </c>
      <c r="B34" s="8" t="s">
        <v>300</v>
      </c>
      <c r="C34" s="12"/>
      <c r="D34" s="200"/>
      <c r="E34" s="24"/>
      <c r="F34" s="24"/>
    </row>
    <row r="35" spans="1:6" x14ac:dyDescent="0.25">
      <c r="A35" s="13" t="s">
        <v>62</v>
      </c>
      <c r="B35" s="8" t="s">
        <v>266</v>
      </c>
      <c r="C35" s="12" t="s">
        <v>75</v>
      </c>
      <c r="D35" s="200">
        <v>417</v>
      </c>
      <c r="E35" s="24">
        <v>0</v>
      </c>
      <c r="F35" s="24">
        <v>0</v>
      </c>
    </row>
    <row r="36" spans="1:6" ht="30" x14ac:dyDescent="0.25">
      <c r="A36" s="13" t="s">
        <v>63</v>
      </c>
      <c r="B36" s="8" t="s">
        <v>267</v>
      </c>
      <c r="C36" s="12" t="s">
        <v>77</v>
      </c>
      <c r="D36" s="200">
        <v>418</v>
      </c>
      <c r="E36" s="24">
        <v>357671</v>
      </c>
      <c r="F36" s="24">
        <v>1481200</v>
      </c>
    </row>
    <row r="37" spans="1:6" ht="30" x14ac:dyDescent="0.25">
      <c r="A37" s="13" t="s">
        <v>64</v>
      </c>
      <c r="B37" s="8" t="s">
        <v>268</v>
      </c>
      <c r="C37" s="12" t="s">
        <v>77</v>
      </c>
      <c r="D37" s="200">
        <v>419</v>
      </c>
      <c r="E37" s="24">
        <v>0</v>
      </c>
      <c r="F37" s="24">
        <v>0</v>
      </c>
    </row>
    <row r="38" spans="1:6" ht="45" x14ac:dyDescent="0.25">
      <c r="A38" s="13" t="s">
        <v>65</v>
      </c>
      <c r="B38" s="8" t="s">
        <v>301</v>
      </c>
      <c r="C38" s="12" t="s">
        <v>75</v>
      </c>
      <c r="D38" s="200">
        <v>420</v>
      </c>
      <c r="E38" s="24">
        <v>0</v>
      </c>
      <c r="F38" s="24">
        <v>0</v>
      </c>
    </row>
    <row r="39" spans="1:6" ht="45" x14ac:dyDescent="0.25">
      <c r="A39" s="13" t="s">
        <v>66</v>
      </c>
      <c r="B39" s="8" t="s">
        <v>302</v>
      </c>
      <c r="C39" s="12" t="s">
        <v>77</v>
      </c>
      <c r="D39" s="200">
        <v>421</v>
      </c>
      <c r="E39" s="24">
        <v>0</v>
      </c>
      <c r="F39" s="24">
        <v>0</v>
      </c>
    </row>
    <row r="40" spans="1:6" x14ac:dyDescent="0.25">
      <c r="A40" s="13" t="s">
        <v>67</v>
      </c>
      <c r="B40" s="8" t="s">
        <v>269</v>
      </c>
      <c r="C40" s="12" t="s">
        <v>77</v>
      </c>
      <c r="D40" s="200">
        <v>422</v>
      </c>
      <c r="E40" s="24">
        <v>0</v>
      </c>
      <c r="F40" s="24">
        <v>0</v>
      </c>
    </row>
    <row r="41" spans="1:6" x14ac:dyDescent="0.25">
      <c r="A41" s="13" t="s">
        <v>68</v>
      </c>
      <c r="B41" s="8" t="s">
        <v>270</v>
      </c>
      <c r="C41" s="12" t="s">
        <v>75</v>
      </c>
      <c r="D41" s="200">
        <v>423</v>
      </c>
      <c r="E41" s="24">
        <v>0</v>
      </c>
      <c r="F41" s="24">
        <v>0</v>
      </c>
    </row>
    <row r="42" spans="1:6" x14ac:dyDescent="0.25">
      <c r="A42" s="13" t="s">
        <v>69</v>
      </c>
      <c r="B42" s="8" t="s">
        <v>271</v>
      </c>
      <c r="C42" s="12" t="s">
        <v>77</v>
      </c>
      <c r="D42" s="200">
        <v>424</v>
      </c>
      <c r="E42" s="24">
        <v>0</v>
      </c>
      <c r="F42" s="24">
        <v>0</v>
      </c>
    </row>
    <row r="43" spans="1:6" ht="30" x14ac:dyDescent="0.25">
      <c r="A43" s="13" t="s">
        <v>70</v>
      </c>
      <c r="B43" s="8" t="s">
        <v>272</v>
      </c>
      <c r="C43" s="12" t="s">
        <v>75</v>
      </c>
      <c r="D43" s="200">
        <v>425</v>
      </c>
      <c r="E43" s="24">
        <v>0</v>
      </c>
      <c r="F43" s="24">
        <v>0</v>
      </c>
    </row>
    <row r="44" spans="1:6" ht="30" x14ac:dyDescent="0.25">
      <c r="A44" s="13" t="s">
        <v>71</v>
      </c>
      <c r="B44" s="8" t="s">
        <v>273</v>
      </c>
      <c r="C44" s="12" t="s">
        <v>77</v>
      </c>
      <c r="D44" s="200">
        <v>426</v>
      </c>
      <c r="E44" s="24">
        <v>0</v>
      </c>
      <c r="F44" s="24">
        <v>0</v>
      </c>
    </row>
    <row r="45" spans="1:6" x14ac:dyDescent="0.25">
      <c r="A45" s="13" t="s">
        <v>72</v>
      </c>
      <c r="B45" s="8" t="s">
        <v>274</v>
      </c>
      <c r="C45" s="12" t="s">
        <v>75</v>
      </c>
      <c r="D45" s="200">
        <v>427</v>
      </c>
      <c r="E45" s="24">
        <v>0</v>
      </c>
      <c r="F45" s="24">
        <v>0</v>
      </c>
    </row>
    <row r="46" spans="1:6" x14ac:dyDescent="0.25">
      <c r="A46" s="13" t="s">
        <v>73</v>
      </c>
      <c r="B46" s="8" t="s">
        <v>275</v>
      </c>
      <c r="C46" s="12" t="s">
        <v>77</v>
      </c>
      <c r="D46" s="200">
        <v>428</v>
      </c>
      <c r="E46" s="24">
        <v>0</v>
      </c>
      <c r="F46" s="24">
        <v>0</v>
      </c>
    </row>
    <row r="47" spans="1:6" ht="45" x14ac:dyDescent="0.25">
      <c r="A47" s="13" t="s">
        <v>332</v>
      </c>
      <c r="B47" s="8" t="s">
        <v>331</v>
      </c>
      <c r="C47" s="12" t="s">
        <v>78</v>
      </c>
      <c r="D47" s="200">
        <v>429</v>
      </c>
      <c r="E47" s="24">
        <f>-E36</f>
        <v>-357671</v>
      </c>
      <c r="F47" s="24">
        <v>-1481200</v>
      </c>
    </row>
    <row r="48" spans="1:6" x14ac:dyDescent="0.25">
      <c r="A48" s="13"/>
      <c r="B48" s="8"/>
      <c r="C48" s="12"/>
      <c r="D48" s="200"/>
      <c r="E48" s="24"/>
      <c r="F48" s="24"/>
    </row>
    <row r="49" spans="1:6" ht="45" x14ac:dyDescent="0.25">
      <c r="A49" s="13">
        <v>3</v>
      </c>
      <c r="B49" s="8" t="s">
        <v>303</v>
      </c>
      <c r="C49" s="12" t="s">
        <v>78</v>
      </c>
      <c r="D49" s="200">
        <v>430</v>
      </c>
      <c r="E49" s="24">
        <f>E32+E47</f>
        <v>-1538712</v>
      </c>
      <c r="F49" s="24">
        <v>-3675246</v>
      </c>
    </row>
    <row r="50" spans="1:6" x14ac:dyDescent="0.25">
      <c r="A50" s="13"/>
      <c r="B50" s="8"/>
      <c r="C50" s="12"/>
      <c r="D50" s="200"/>
      <c r="E50" s="24"/>
      <c r="F50" s="24"/>
    </row>
    <row r="51" spans="1:6" ht="30" x14ac:dyDescent="0.25">
      <c r="A51" s="13">
        <v>4</v>
      </c>
      <c r="B51" s="8" t="s">
        <v>276</v>
      </c>
      <c r="C51" s="12" t="s">
        <v>78</v>
      </c>
      <c r="D51" s="200">
        <v>431</v>
      </c>
      <c r="E51" s="24">
        <v>2732463</v>
      </c>
      <c r="F51" s="24">
        <v>6407709</v>
      </c>
    </row>
    <row r="52" spans="1:6" ht="45" x14ac:dyDescent="0.25">
      <c r="A52" s="13">
        <v>5</v>
      </c>
      <c r="B52" s="8" t="s">
        <v>304</v>
      </c>
      <c r="C52" s="12" t="s">
        <v>78</v>
      </c>
      <c r="D52" s="200">
        <v>432</v>
      </c>
      <c r="E52" s="41">
        <v>0</v>
      </c>
      <c r="F52" s="24">
        <v>0</v>
      </c>
    </row>
    <row r="53" spans="1:6" ht="45" x14ac:dyDescent="0.25">
      <c r="A53" s="13" t="s">
        <v>74</v>
      </c>
      <c r="B53" s="8" t="s">
        <v>277</v>
      </c>
      <c r="C53" s="12" t="s">
        <v>78</v>
      </c>
      <c r="D53" s="200">
        <v>433</v>
      </c>
      <c r="E53" s="24">
        <f>E51+E49</f>
        <v>1193751</v>
      </c>
      <c r="F53" s="24">
        <v>2732463</v>
      </c>
    </row>
    <row r="55" spans="1:6" ht="69" customHeight="1" x14ac:dyDescent="0.25">
      <c r="A55" s="204" t="s">
        <v>83</v>
      </c>
      <c r="B55" s="9" t="s">
        <v>99</v>
      </c>
      <c r="C55" s="203" t="s">
        <v>84</v>
      </c>
      <c r="D55" s="216" t="s">
        <v>86</v>
      </c>
      <c r="E55" s="216"/>
    </row>
    <row r="56" spans="1:6" ht="26.25" x14ac:dyDescent="0.25">
      <c r="A56" s="205" t="s">
        <v>961</v>
      </c>
      <c r="B56" s="10" t="s">
        <v>955</v>
      </c>
      <c r="C56" s="7"/>
      <c r="D56" s="217" t="s">
        <v>834</v>
      </c>
      <c r="E56" s="217"/>
      <c r="F56" s="217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5"/>
  <sheetViews>
    <sheetView view="pageBreakPreview" zoomScaleNormal="100" zoomScaleSheetLayoutView="100" workbookViewId="0">
      <selection activeCell="I28" sqref="I28"/>
    </sheetView>
  </sheetViews>
  <sheetFormatPr defaultRowHeight="12.75" customHeight="1" x14ac:dyDescent="0.2"/>
  <cols>
    <col min="1" max="1" width="10.85546875" style="51" customWidth="1"/>
    <col min="2" max="2" width="5.7109375" style="51" customWidth="1"/>
    <col min="3" max="3" width="57.5703125" style="51" customWidth="1"/>
    <col min="4" max="4" width="7.140625" style="51" customWidth="1"/>
    <col min="5" max="6" width="16.42578125" style="51" customWidth="1"/>
    <col min="7" max="244" width="9.140625" style="73"/>
    <col min="245" max="245" width="10.85546875" style="73" customWidth="1"/>
    <col min="246" max="246" width="5.7109375" style="73" customWidth="1"/>
    <col min="247" max="247" width="57.5703125" style="73" customWidth="1"/>
    <col min="248" max="248" width="7.140625" style="73" customWidth="1"/>
    <col min="249" max="250" width="16.42578125" style="73" customWidth="1"/>
    <col min="251" max="251" width="0" style="73" hidden="1" customWidth="1"/>
    <col min="252" max="500" width="9.140625" style="73"/>
    <col min="501" max="501" width="10.85546875" style="73" customWidth="1"/>
    <col min="502" max="502" width="5.7109375" style="73" customWidth="1"/>
    <col min="503" max="503" width="57.5703125" style="73" customWidth="1"/>
    <col min="504" max="504" width="7.140625" style="73" customWidth="1"/>
    <col min="505" max="506" width="16.42578125" style="73" customWidth="1"/>
    <col min="507" max="507" width="0" style="73" hidden="1" customWidth="1"/>
    <col min="508" max="756" width="9.140625" style="73"/>
    <col min="757" max="757" width="10.85546875" style="73" customWidth="1"/>
    <col min="758" max="758" width="5.7109375" style="73" customWidth="1"/>
    <col min="759" max="759" width="57.5703125" style="73" customWidth="1"/>
    <col min="760" max="760" width="7.140625" style="73" customWidth="1"/>
    <col min="761" max="762" width="16.42578125" style="73" customWidth="1"/>
    <col min="763" max="763" width="0" style="73" hidden="1" customWidth="1"/>
    <col min="764" max="1012" width="9.140625" style="73"/>
    <col min="1013" max="1013" width="10.85546875" style="73" customWidth="1"/>
    <col min="1014" max="1014" width="5.7109375" style="73" customWidth="1"/>
    <col min="1015" max="1015" width="57.5703125" style="73" customWidth="1"/>
    <col min="1016" max="1016" width="7.140625" style="73" customWidth="1"/>
    <col min="1017" max="1018" width="16.42578125" style="73" customWidth="1"/>
    <col min="1019" max="1019" width="0" style="73" hidden="1" customWidth="1"/>
    <col min="1020" max="1268" width="9.140625" style="73"/>
    <col min="1269" max="1269" width="10.85546875" style="73" customWidth="1"/>
    <col min="1270" max="1270" width="5.7109375" style="73" customWidth="1"/>
    <col min="1271" max="1271" width="57.5703125" style="73" customWidth="1"/>
    <col min="1272" max="1272" width="7.140625" style="73" customWidth="1"/>
    <col min="1273" max="1274" width="16.42578125" style="73" customWidth="1"/>
    <col min="1275" max="1275" width="0" style="73" hidden="1" customWidth="1"/>
    <col min="1276" max="1524" width="9.140625" style="73"/>
    <col min="1525" max="1525" width="10.85546875" style="73" customWidth="1"/>
    <col min="1526" max="1526" width="5.7109375" style="73" customWidth="1"/>
    <col min="1527" max="1527" width="57.5703125" style="73" customWidth="1"/>
    <col min="1528" max="1528" width="7.140625" style="73" customWidth="1"/>
    <col min="1529" max="1530" width="16.42578125" style="73" customWidth="1"/>
    <col min="1531" max="1531" width="0" style="73" hidden="1" customWidth="1"/>
    <col min="1532" max="1780" width="9.140625" style="73"/>
    <col min="1781" max="1781" width="10.85546875" style="73" customWidth="1"/>
    <col min="1782" max="1782" width="5.7109375" style="73" customWidth="1"/>
    <col min="1783" max="1783" width="57.5703125" style="73" customWidth="1"/>
    <col min="1784" max="1784" width="7.140625" style="73" customWidth="1"/>
    <col min="1785" max="1786" width="16.42578125" style="73" customWidth="1"/>
    <col min="1787" max="1787" width="0" style="73" hidden="1" customWidth="1"/>
    <col min="1788" max="2036" width="9.140625" style="73"/>
    <col min="2037" max="2037" width="10.85546875" style="73" customWidth="1"/>
    <col min="2038" max="2038" width="5.7109375" style="73" customWidth="1"/>
    <col min="2039" max="2039" width="57.5703125" style="73" customWidth="1"/>
    <col min="2040" max="2040" width="7.140625" style="73" customWidth="1"/>
    <col min="2041" max="2042" width="16.42578125" style="73" customWidth="1"/>
    <col min="2043" max="2043" width="0" style="73" hidden="1" customWidth="1"/>
    <col min="2044" max="2292" width="9.140625" style="73"/>
    <col min="2293" max="2293" width="10.85546875" style="73" customWidth="1"/>
    <col min="2294" max="2294" width="5.7109375" style="73" customWidth="1"/>
    <col min="2295" max="2295" width="57.5703125" style="73" customWidth="1"/>
    <col min="2296" max="2296" width="7.140625" style="73" customWidth="1"/>
    <col min="2297" max="2298" width="16.42578125" style="73" customWidth="1"/>
    <col min="2299" max="2299" width="0" style="73" hidden="1" customWidth="1"/>
    <col min="2300" max="2548" width="9.140625" style="73"/>
    <col min="2549" max="2549" width="10.85546875" style="73" customWidth="1"/>
    <col min="2550" max="2550" width="5.7109375" style="73" customWidth="1"/>
    <col min="2551" max="2551" width="57.5703125" style="73" customWidth="1"/>
    <col min="2552" max="2552" width="7.140625" style="73" customWidth="1"/>
    <col min="2553" max="2554" width="16.42578125" style="73" customWidth="1"/>
    <col min="2555" max="2555" width="0" style="73" hidden="1" customWidth="1"/>
    <col min="2556" max="2804" width="9.140625" style="73"/>
    <col min="2805" max="2805" width="10.85546875" style="73" customWidth="1"/>
    <col min="2806" max="2806" width="5.7109375" style="73" customWidth="1"/>
    <col min="2807" max="2807" width="57.5703125" style="73" customWidth="1"/>
    <col min="2808" max="2808" width="7.140625" style="73" customWidth="1"/>
    <col min="2809" max="2810" width="16.42578125" style="73" customWidth="1"/>
    <col min="2811" max="2811" width="0" style="73" hidden="1" customWidth="1"/>
    <col min="2812" max="3060" width="9.140625" style="73"/>
    <col min="3061" max="3061" width="10.85546875" style="73" customWidth="1"/>
    <col min="3062" max="3062" width="5.7109375" style="73" customWidth="1"/>
    <col min="3063" max="3063" width="57.5703125" style="73" customWidth="1"/>
    <col min="3064" max="3064" width="7.140625" style="73" customWidth="1"/>
    <col min="3065" max="3066" width="16.42578125" style="73" customWidth="1"/>
    <col min="3067" max="3067" width="0" style="73" hidden="1" customWidth="1"/>
    <col min="3068" max="3316" width="9.140625" style="73"/>
    <col min="3317" max="3317" width="10.85546875" style="73" customWidth="1"/>
    <col min="3318" max="3318" width="5.7109375" style="73" customWidth="1"/>
    <col min="3319" max="3319" width="57.5703125" style="73" customWidth="1"/>
    <col min="3320" max="3320" width="7.140625" style="73" customWidth="1"/>
    <col min="3321" max="3322" width="16.42578125" style="73" customWidth="1"/>
    <col min="3323" max="3323" width="0" style="73" hidden="1" customWidth="1"/>
    <col min="3324" max="3572" width="9.140625" style="73"/>
    <col min="3573" max="3573" width="10.85546875" style="73" customWidth="1"/>
    <col min="3574" max="3574" width="5.7109375" style="73" customWidth="1"/>
    <col min="3575" max="3575" width="57.5703125" style="73" customWidth="1"/>
    <col min="3576" max="3576" width="7.140625" style="73" customWidth="1"/>
    <col min="3577" max="3578" width="16.42578125" style="73" customWidth="1"/>
    <col min="3579" max="3579" width="0" style="73" hidden="1" customWidth="1"/>
    <col min="3580" max="3828" width="9.140625" style="73"/>
    <col min="3829" max="3829" width="10.85546875" style="73" customWidth="1"/>
    <col min="3830" max="3830" width="5.7109375" style="73" customWidth="1"/>
    <col min="3831" max="3831" width="57.5703125" style="73" customWidth="1"/>
    <col min="3832" max="3832" width="7.140625" style="73" customWidth="1"/>
    <col min="3833" max="3834" width="16.42578125" style="73" customWidth="1"/>
    <col min="3835" max="3835" width="0" style="73" hidden="1" customWidth="1"/>
    <col min="3836" max="4084" width="9.140625" style="73"/>
    <col min="4085" max="4085" width="10.85546875" style="73" customWidth="1"/>
    <col min="4086" max="4086" width="5.7109375" style="73" customWidth="1"/>
    <col min="4087" max="4087" width="57.5703125" style="73" customWidth="1"/>
    <col min="4088" max="4088" width="7.140625" style="73" customWidth="1"/>
    <col min="4089" max="4090" width="16.42578125" style="73" customWidth="1"/>
    <col min="4091" max="4091" width="0" style="73" hidden="1" customWidth="1"/>
    <col min="4092" max="4340" width="9.140625" style="73"/>
    <col min="4341" max="4341" width="10.85546875" style="73" customWidth="1"/>
    <col min="4342" max="4342" width="5.7109375" style="73" customWidth="1"/>
    <col min="4343" max="4343" width="57.5703125" style="73" customWidth="1"/>
    <col min="4344" max="4344" width="7.140625" style="73" customWidth="1"/>
    <col min="4345" max="4346" width="16.42578125" style="73" customWidth="1"/>
    <col min="4347" max="4347" width="0" style="73" hidden="1" customWidth="1"/>
    <col min="4348" max="4596" width="9.140625" style="73"/>
    <col min="4597" max="4597" width="10.85546875" style="73" customWidth="1"/>
    <col min="4598" max="4598" width="5.7109375" style="73" customWidth="1"/>
    <col min="4599" max="4599" width="57.5703125" style="73" customWidth="1"/>
    <col min="4600" max="4600" width="7.140625" style="73" customWidth="1"/>
    <col min="4601" max="4602" width="16.42578125" style="73" customWidth="1"/>
    <col min="4603" max="4603" width="0" style="73" hidden="1" customWidth="1"/>
    <col min="4604" max="4852" width="9.140625" style="73"/>
    <col min="4853" max="4853" width="10.85546875" style="73" customWidth="1"/>
    <col min="4854" max="4854" width="5.7109375" style="73" customWidth="1"/>
    <col min="4855" max="4855" width="57.5703125" style="73" customWidth="1"/>
    <col min="4856" max="4856" width="7.140625" style="73" customWidth="1"/>
    <col min="4857" max="4858" width="16.42578125" style="73" customWidth="1"/>
    <col min="4859" max="4859" width="0" style="73" hidden="1" customWidth="1"/>
    <col min="4860" max="5108" width="9.140625" style="73"/>
    <col min="5109" max="5109" width="10.85546875" style="73" customWidth="1"/>
    <col min="5110" max="5110" width="5.7109375" style="73" customWidth="1"/>
    <col min="5111" max="5111" width="57.5703125" style="73" customWidth="1"/>
    <col min="5112" max="5112" width="7.140625" style="73" customWidth="1"/>
    <col min="5113" max="5114" width="16.42578125" style="73" customWidth="1"/>
    <col min="5115" max="5115" width="0" style="73" hidden="1" customWidth="1"/>
    <col min="5116" max="5364" width="9.140625" style="73"/>
    <col min="5365" max="5365" width="10.85546875" style="73" customWidth="1"/>
    <col min="5366" max="5366" width="5.7109375" style="73" customWidth="1"/>
    <col min="5367" max="5367" width="57.5703125" style="73" customWidth="1"/>
    <col min="5368" max="5368" width="7.140625" style="73" customWidth="1"/>
    <col min="5369" max="5370" width="16.42578125" style="73" customWidth="1"/>
    <col min="5371" max="5371" width="0" style="73" hidden="1" customWidth="1"/>
    <col min="5372" max="5620" width="9.140625" style="73"/>
    <col min="5621" max="5621" width="10.85546875" style="73" customWidth="1"/>
    <col min="5622" max="5622" width="5.7109375" style="73" customWidth="1"/>
    <col min="5623" max="5623" width="57.5703125" style="73" customWidth="1"/>
    <col min="5624" max="5624" width="7.140625" style="73" customWidth="1"/>
    <col min="5625" max="5626" width="16.42578125" style="73" customWidth="1"/>
    <col min="5627" max="5627" width="0" style="73" hidden="1" customWidth="1"/>
    <col min="5628" max="5876" width="9.140625" style="73"/>
    <col min="5877" max="5877" width="10.85546875" style="73" customWidth="1"/>
    <col min="5878" max="5878" width="5.7109375" style="73" customWidth="1"/>
    <col min="5879" max="5879" width="57.5703125" style="73" customWidth="1"/>
    <col min="5880" max="5880" width="7.140625" style="73" customWidth="1"/>
    <col min="5881" max="5882" width="16.42578125" style="73" customWidth="1"/>
    <col min="5883" max="5883" width="0" style="73" hidden="1" customWidth="1"/>
    <col min="5884" max="6132" width="9.140625" style="73"/>
    <col min="6133" max="6133" width="10.85546875" style="73" customWidth="1"/>
    <col min="6134" max="6134" width="5.7109375" style="73" customWidth="1"/>
    <col min="6135" max="6135" width="57.5703125" style="73" customWidth="1"/>
    <col min="6136" max="6136" width="7.140625" style="73" customWidth="1"/>
    <col min="6137" max="6138" width="16.42578125" style="73" customWidth="1"/>
    <col min="6139" max="6139" width="0" style="73" hidden="1" customWidth="1"/>
    <col min="6140" max="6388" width="9.140625" style="73"/>
    <col min="6389" max="6389" width="10.85546875" style="73" customWidth="1"/>
    <col min="6390" max="6390" width="5.7109375" style="73" customWidth="1"/>
    <col min="6391" max="6391" width="57.5703125" style="73" customWidth="1"/>
    <col min="6392" max="6392" width="7.140625" style="73" customWidth="1"/>
    <col min="6393" max="6394" width="16.42578125" style="73" customWidth="1"/>
    <col min="6395" max="6395" width="0" style="73" hidden="1" customWidth="1"/>
    <col min="6396" max="6644" width="9.140625" style="73"/>
    <col min="6645" max="6645" width="10.85546875" style="73" customWidth="1"/>
    <col min="6646" max="6646" width="5.7109375" style="73" customWidth="1"/>
    <col min="6647" max="6647" width="57.5703125" style="73" customWidth="1"/>
    <col min="6648" max="6648" width="7.140625" style="73" customWidth="1"/>
    <col min="6649" max="6650" width="16.42578125" style="73" customWidth="1"/>
    <col min="6651" max="6651" width="0" style="73" hidden="1" customWidth="1"/>
    <col min="6652" max="6900" width="9.140625" style="73"/>
    <col min="6901" max="6901" width="10.85546875" style="73" customWidth="1"/>
    <col min="6902" max="6902" width="5.7109375" style="73" customWidth="1"/>
    <col min="6903" max="6903" width="57.5703125" style="73" customWidth="1"/>
    <col min="6904" max="6904" width="7.140625" style="73" customWidth="1"/>
    <col min="6905" max="6906" width="16.42578125" style="73" customWidth="1"/>
    <col min="6907" max="6907" width="0" style="73" hidden="1" customWidth="1"/>
    <col min="6908" max="7156" width="9.140625" style="73"/>
    <col min="7157" max="7157" width="10.85546875" style="73" customWidth="1"/>
    <col min="7158" max="7158" width="5.7109375" style="73" customWidth="1"/>
    <col min="7159" max="7159" width="57.5703125" style="73" customWidth="1"/>
    <col min="7160" max="7160" width="7.140625" style="73" customWidth="1"/>
    <col min="7161" max="7162" width="16.42578125" style="73" customWidth="1"/>
    <col min="7163" max="7163" width="0" style="73" hidden="1" customWidth="1"/>
    <col min="7164" max="7412" width="9.140625" style="73"/>
    <col min="7413" max="7413" width="10.85546875" style="73" customWidth="1"/>
    <col min="7414" max="7414" width="5.7109375" style="73" customWidth="1"/>
    <col min="7415" max="7415" width="57.5703125" style="73" customWidth="1"/>
    <col min="7416" max="7416" width="7.140625" style="73" customWidth="1"/>
    <col min="7417" max="7418" width="16.42578125" style="73" customWidth="1"/>
    <col min="7419" max="7419" width="0" style="73" hidden="1" customWidth="1"/>
    <col min="7420" max="7668" width="9.140625" style="73"/>
    <col min="7669" max="7669" width="10.85546875" style="73" customWidth="1"/>
    <col min="7670" max="7670" width="5.7109375" style="73" customWidth="1"/>
    <col min="7671" max="7671" width="57.5703125" style="73" customWidth="1"/>
    <col min="7672" max="7672" width="7.140625" style="73" customWidth="1"/>
    <col min="7673" max="7674" width="16.42578125" style="73" customWidth="1"/>
    <col min="7675" max="7675" width="0" style="73" hidden="1" customWidth="1"/>
    <col min="7676" max="7924" width="9.140625" style="73"/>
    <col min="7925" max="7925" width="10.85546875" style="73" customWidth="1"/>
    <col min="7926" max="7926" width="5.7109375" style="73" customWidth="1"/>
    <col min="7927" max="7927" width="57.5703125" style="73" customWidth="1"/>
    <col min="7928" max="7928" width="7.140625" style="73" customWidth="1"/>
    <col min="7929" max="7930" width="16.42578125" style="73" customWidth="1"/>
    <col min="7931" max="7931" width="0" style="73" hidden="1" customWidth="1"/>
    <col min="7932" max="8180" width="9.140625" style="73"/>
    <col min="8181" max="8181" width="10.85546875" style="73" customWidth="1"/>
    <col min="8182" max="8182" width="5.7109375" style="73" customWidth="1"/>
    <col min="8183" max="8183" width="57.5703125" style="73" customWidth="1"/>
    <col min="8184" max="8184" width="7.140625" style="73" customWidth="1"/>
    <col min="8185" max="8186" width="16.42578125" style="73" customWidth="1"/>
    <col min="8187" max="8187" width="0" style="73" hidden="1" customWidth="1"/>
    <col min="8188" max="8436" width="9.140625" style="73"/>
    <col min="8437" max="8437" width="10.85546875" style="73" customWidth="1"/>
    <col min="8438" max="8438" width="5.7109375" style="73" customWidth="1"/>
    <col min="8439" max="8439" width="57.5703125" style="73" customWidth="1"/>
    <col min="8440" max="8440" width="7.140625" style="73" customWidth="1"/>
    <col min="8441" max="8442" width="16.42578125" style="73" customWidth="1"/>
    <col min="8443" max="8443" width="0" style="73" hidden="1" customWidth="1"/>
    <col min="8444" max="8692" width="9.140625" style="73"/>
    <col min="8693" max="8693" width="10.85546875" style="73" customWidth="1"/>
    <col min="8694" max="8694" width="5.7109375" style="73" customWidth="1"/>
    <col min="8695" max="8695" width="57.5703125" style="73" customWidth="1"/>
    <col min="8696" max="8696" width="7.140625" style="73" customWidth="1"/>
    <col min="8697" max="8698" width="16.42578125" style="73" customWidth="1"/>
    <col min="8699" max="8699" width="0" style="73" hidden="1" customWidth="1"/>
    <col min="8700" max="8948" width="9.140625" style="73"/>
    <col min="8949" max="8949" width="10.85546875" style="73" customWidth="1"/>
    <col min="8950" max="8950" width="5.7109375" style="73" customWidth="1"/>
    <col min="8951" max="8951" width="57.5703125" style="73" customWidth="1"/>
    <col min="8952" max="8952" width="7.140625" style="73" customWidth="1"/>
    <col min="8953" max="8954" width="16.42578125" style="73" customWidth="1"/>
    <col min="8955" max="8955" width="0" style="73" hidden="1" customWidth="1"/>
    <col min="8956" max="9204" width="9.140625" style="73"/>
    <col min="9205" max="9205" width="10.85546875" style="73" customWidth="1"/>
    <col min="9206" max="9206" width="5.7109375" style="73" customWidth="1"/>
    <col min="9207" max="9207" width="57.5703125" style="73" customWidth="1"/>
    <col min="9208" max="9208" width="7.140625" style="73" customWidth="1"/>
    <col min="9209" max="9210" width="16.42578125" style="73" customWidth="1"/>
    <col min="9211" max="9211" width="0" style="73" hidden="1" customWidth="1"/>
    <col min="9212" max="9460" width="9.140625" style="73"/>
    <col min="9461" max="9461" width="10.85546875" style="73" customWidth="1"/>
    <col min="9462" max="9462" width="5.7109375" style="73" customWidth="1"/>
    <col min="9463" max="9463" width="57.5703125" style="73" customWidth="1"/>
    <col min="9464" max="9464" width="7.140625" style="73" customWidth="1"/>
    <col min="9465" max="9466" width="16.42578125" style="73" customWidth="1"/>
    <col min="9467" max="9467" width="0" style="73" hidden="1" customWidth="1"/>
    <col min="9468" max="9716" width="9.140625" style="73"/>
    <col min="9717" max="9717" width="10.85546875" style="73" customWidth="1"/>
    <col min="9718" max="9718" width="5.7109375" style="73" customWidth="1"/>
    <col min="9719" max="9719" width="57.5703125" style="73" customWidth="1"/>
    <col min="9720" max="9720" width="7.140625" style="73" customWidth="1"/>
    <col min="9721" max="9722" width="16.42578125" style="73" customWidth="1"/>
    <col min="9723" max="9723" width="0" style="73" hidden="1" customWidth="1"/>
    <col min="9724" max="9972" width="9.140625" style="73"/>
    <col min="9973" max="9973" width="10.85546875" style="73" customWidth="1"/>
    <col min="9974" max="9974" width="5.7109375" style="73" customWidth="1"/>
    <col min="9975" max="9975" width="57.5703125" style="73" customWidth="1"/>
    <col min="9976" max="9976" width="7.140625" style="73" customWidth="1"/>
    <col min="9977" max="9978" width="16.42578125" style="73" customWidth="1"/>
    <col min="9979" max="9979" width="0" style="73" hidden="1" customWidth="1"/>
    <col min="9980" max="10228" width="9.140625" style="73"/>
    <col min="10229" max="10229" width="10.85546875" style="73" customWidth="1"/>
    <col min="10230" max="10230" width="5.7109375" style="73" customWidth="1"/>
    <col min="10231" max="10231" width="57.5703125" style="73" customWidth="1"/>
    <col min="10232" max="10232" width="7.140625" style="73" customWidth="1"/>
    <col min="10233" max="10234" width="16.42578125" style="73" customWidth="1"/>
    <col min="10235" max="10235" width="0" style="73" hidden="1" customWidth="1"/>
    <col min="10236" max="10484" width="9.140625" style="73"/>
    <col min="10485" max="10485" width="10.85546875" style="73" customWidth="1"/>
    <col min="10486" max="10486" width="5.7109375" style="73" customWidth="1"/>
    <col min="10487" max="10487" width="57.5703125" style="73" customWidth="1"/>
    <col min="10488" max="10488" width="7.140625" style="73" customWidth="1"/>
    <col min="10489" max="10490" width="16.42578125" style="73" customWidth="1"/>
    <col min="10491" max="10491" width="0" style="73" hidden="1" customWidth="1"/>
    <col min="10492" max="10740" width="9.140625" style="73"/>
    <col min="10741" max="10741" width="10.85546875" style="73" customWidth="1"/>
    <col min="10742" max="10742" width="5.7109375" style="73" customWidth="1"/>
    <col min="10743" max="10743" width="57.5703125" style="73" customWidth="1"/>
    <col min="10744" max="10744" width="7.140625" style="73" customWidth="1"/>
    <col min="10745" max="10746" width="16.42578125" style="73" customWidth="1"/>
    <col min="10747" max="10747" width="0" style="73" hidden="1" customWidth="1"/>
    <col min="10748" max="10996" width="9.140625" style="73"/>
    <col min="10997" max="10997" width="10.85546875" style="73" customWidth="1"/>
    <col min="10998" max="10998" width="5.7109375" style="73" customWidth="1"/>
    <col min="10999" max="10999" width="57.5703125" style="73" customWidth="1"/>
    <col min="11000" max="11000" width="7.140625" style="73" customWidth="1"/>
    <col min="11001" max="11002" width="16.42578125" style="73" customWidth="1"/>
    <col min="11003" max="11003" width="0" style="73" hidden="1" customWidth="1"/>
    <col min="11004" max="11252" width="9.140625" style="73"/>
    <col min="11253" max="11253" width="10.85546875" style="73" customWidth="1"/>
    <col min="11254" max="11254" width="5.7109375" style="73" customWidth="1"/>
    <col min="11255" max="11255" width="57.5703125" style="73" customWidth="1"/>
    <col min="11256" max="11256" width="7.140625" style="73" customWidth="1"/>
    <col min="11257" max="11258" width="16.42578125" style="73" customWidth="1"/>
    <col min="11259" max="11259" width="0" style="73" hidden="1" customWidth="1"/>
    <col min="11260" max="11508" width="9.140625" style="73"/>
    <col min="11509" max="11509" width="10.85546875" style="73" customWidth="1"/>
    <col min="11510" max="11510" width="5.7109375" style="73" customWidth="1"/>
    <col min="11511" max="11511" width="57.5703125" style="73" customWidth="1"/>
    <col min="11512" max="11512" width="7.140625" style="73" customWidth="1"/>
    <col min="11513" max="11514" width="16.42578125" style="73" customWidth="1"/>
    <col min="11515" max="11515" width="0" style="73" hidden="1" customWidth="1"/>
    <col min="11516" max="11764" width="9.140625" style="73"/>
    <col min="11765" max="11765" width="10.85546875" style="73" customWidth="1"/>
    <col min="11766" max="11766" width="5.7109375" style="73" customWidth="1"/>
    <col min="11767" max="11767" width="57.5703125" style="73" customWidth="1"/>
    <col min="11768" max="11768" width="7.140625" style="73" customWidth="1"/>
    <col min="11769" max="11770" width="16.42578125" style="73" customWidth="1"/>
    <col min="11771" max="11771" width="0" style="73" hidden="1" customWidth="1"/>
    <col min="11772" max="12020" width="9.140625" style="73"/>
    <col min="12021" max="12021" width="10.85546875" style="73" customWidth="1"/>
    <col min="12022" max="12022" width="5.7109375" style="73" customWidth="1"/>
    <col min="12023" max="12023" width="57.5703125" style="73" customWidth="1"/>
    <col min="12024" max="12024" width="7.140625" style="73" customWidth="1"/>
    <col min="12025" max="12026" width="16.42578125" style="73" customWidth="1"/>
    <col min="12027" max="12027" width="0" style="73" hidden="1" customWidth="1"/>
    <col min="12028" max="12276" width="9.140625" style="73"/>
    <col min="12277" max="12277" width="10.85546875" style="73" customWidth="1"/>
    <col min="12278" max="12278" width="5.7109375" style="73" customWidth="1"/>
    <col min="12279" max="12279" width="57.5703125" style="73" customWidth="1"/>
    <col min="12280" max="12280" width="7.140625" style="73" customWidth="1"/>
    <col min="12281" max="12282" width="16.42578125" style="73" customWidth="1"/>
    <col min="12283" max="12283" width="0" style="73" hidden="1" customWidth="1"/>
    <col min="12284" max="12532" width="9.140625" style="73"/>
    <col min="12533" max="12533" width="10.85546875" style="73" customWidth="1"/>
    <col min="12534" max="12534" width="5.7109375" style="73" customWidth="1"/>
    <col min="12535" max="12535" width="57.5703125" style="73" customWidth="1"/>
    <col min="12536" max="12536" width="7.140625" style="73" customWidth="1"/>
    <col min="12537" max="12538" width="16.42578125" style="73" customWidth="1"/>
    <col min="12539" max="12539" width="0" style="73" hidden="1" customWidth="1"/>
    <col min="12540" max="12788" width="9.140625" style="73"/>
    <col min="12789" max="12789" width="10.85546875" style="73" customWidth="1"/>
    <col min="12790" max="12790" width="5.7109375" style="73" customWidth="1"/>
    <col min="12791" max="12791" width="57.5703125" style="73" customWidth="1"/>
    <col min="12792" max="12792" width="7.140625" style="73" customWidth="1"/>
    <col min="12793" max="12794" width="16.42578125" style="73" customWidth="1"/>
    <col min="12795" max="12795" width="0" style="73" hidden="1" customWidth="1"/>
    <col min="12796" max="13044" width="9.140625" style="73"/>
    <col min="13045" max="13045" width="10.85546875" style="73" customWidth="1"/>
    <col min="13046" max="13046" width="5.7109375" style="73" customWidth="1"/>
    <col min="13047" max="13047" width="57.5703125" style="73" customWidth="1"/>
    <col min="13048" max="13048" width="7.140625" style="73" customWidth="1"/>
    <col min="13049" max="13050" width="16.42578125" style="73" customWidth="1"/>
    <col min="13051" max="13051" width="0" style="73" hidden="1" customWidth="1"/>
    <col min="13052" max="13300" width="9.140625" style="73"/>
    <col min="13301" max="13301" width="10.85546875" style="73" customWidth="1"/>
    <col min="13302" max="13302" width="5.7109375" style="73" customWidth="1"/>
    <col min="13303" max="13303" width="57.5703125" style="73" customWidth="1"/>
    <col min="13304" max="13304" width="7.140625" style="73" customWidth="1"/>
    <col min="13305" max="13306" width="16.42578125" style="73" customWidth="1"/>
    <col min="13307" max="13307" width="0" style="73" hidden="1" customWidth="1"/>
    <col min="13308" max="13556" width="9.140625" style="73"/>
    <col min="13557" max="13557" width="10.85546875" style="73" customWidth="1"/>
    <col min="13558" max="13558" width="5.7109375" style="73" customWidth="1"/>
    <col min="13559" max="13559" width="57.5703125" style="73" customWidth="1"/>
    <col min="13560" max="13560" width="7.140625" style="73" customWidth="1"/>
    <col min="13561" max="13562" width="16.42578125" style="73" customWidth="1"/>
    <col min="13563" max="13563" width="0" style="73" hidden="1" customWidth="1"/>
    <col min="13564" max="13812" width="9.140625" style="73"/>
    <col min="13813" max="13813" width="10.85546875" style="73" customWidth="1"/>
    <col min="13814" max="13814" width="5.7109375" style="73" customWidth="1"/>
    <col min="13815" max="13815" width="57.5703125" style="73" customWidth="1"/>
    <col min="13816" max="13816" width="7.140625" style="73" customWidth="1"/>
    <col min="13817" max="13818" width="16.42578125" style="73" customWidth="1"/>
    <col min="13819" max="13819" width="0" style="73" hidden="1" customWidth="1"/>
    <col min="13820" max="14068" width="9.140625" style="73"/>
    <col min="14069" max="14069" width="10.85546875" style="73" customWidth="1"/>
    <col min="14070" max="14070" width="5.7109375" style="73" customWidth="1"/>
    <col min="14071" max="14071" width="57.5703125" style="73" customWidth="1"/>
    <col min="14072" max="14072" width="7.140625" style="73" customWidth="1"/>
    <col min="14073" max="14074" width="16.42578125" style="73" customWidth="1"/>
    <col min="14075" max="14075" width="0" style="73" hidden="1" customWidth="1"/>
    <col min="14076" max="14324" width="9.140625" style="73"/>
    <col min="14325" max="14325" width="10.85546875" style="73" customWidth="1"/>
    <col min="14326" max="14326" width="5.7109375" style="73" customWidth="1"/>
    <col min="14327" max="14327" width="57.5703125" style="73" customWidth="1"/>
    <col min="14328" max="14328" width="7.140625" style="73" customWidth="1"/>
    <col min="14329" max="14330" width="16.42578125" style="73" customWidth="1"/>
    <col min="14331" max="14331" width="0" style="73" hidden="1" customWidth="1"/>
    <col min="14332" max="14580" width="9.140625" style="73"/>
    <col min="14581" max="14581" width="10.85546875" style="73" customWidth="1"/>
    <col min="14582" max="14582" width="5.7109375" style="73" customWidth="1"/>
    <col min="14583" max="14583" width="57.5703125" style="73" customWidth="1"/>
    <col min="14584" max="14584" width="7.140625" style="73" customWidth="1"/>
    <col min="14585" max="14586" width="16.42578125" style="73" customWidth="1"/>
    <col min="14587" max="14587" width="0" style="73" hidden="1" customWidth="1"/>
    <col min="14588" max="14836" width="9.140625" style="73"/>
    <col min="14837" max="14837" width="10.85546875" style="73" customWidth="1"/>
    <col min="14838" max="14838" width="5.7109375" style="73" customWidth="1"/>
    <col min="14839" max="14839" width="57.5703125" style="73" customWidth="1"/>
    <col min="14840" max="14840" width="7.140625" style="73" customWidth="1"/>
    <col min="14841" max="14842" width="16.42578125" style="73" customWidth="1"/>
    <col min="14843" max="14843" width="0" style="73" hidden="1" customWidth="1"/>
    <col min="14844" max="15092" width="9.140625" style="73"/>
    <col min="15093" max="15093" width="10.85546875" style="73" customWidth="1"/>
    <col min="15094" max="15094" width="5.7109375" style="73" customWidth="1"/>
    <col min="15095" max="15095" width="57.5703125" style="73" customWidth="1"/>
    <col min="15096" max="15096" width="7.140625" style="73" customWidth="1"/>
    <col min="15097" max="15098" width="16.42578125" style="73" customWidth="1"/>
    <col min="15099" max="15099" width="0" style="73" hidden="1" customWidth="1"/>
    <col min="15100" max="15348" width="9.140625" style="73"/>
    <col min="15349" max="15349" width="10.85546875" style="73" customWidth="1"/>
    <col min="15350" max="15350" width="5.7109375" style="73" customWidth="1"/>
    <col min="15351" max="15351" width="57.5703125" style="73" customWidth="1"/>
    <col min="15352" max="15352" width="7.140625" style="73" customWidth="1"/>
    <col min="15353" max="15354" width="16.42578125" style="73" customWidth="1"/>
    <col min="15355" max="15355" width="0" style="73" hidden="1" customWidth="1"/>
    <col min="15356" max="15604" width="9.140625" style="73"/>
    <col min="15605" max="15605" width="10.85546875" style="73" customWidth="1"/>
    <col min="15606" max="15606" width="5.7109375" style="73" customWidth="1"/>
    <col min="15607" max="15607" width="57.5703125" style="73" customWidth="1"/>
    <col min="15608" max="15608" width="7.140625" style="73" customWidth="1"/>
    <col min="15609" max="15610" width="16.42578125" style="73" customWidth="1"/>
    <col min="15611" max="15611" width="0" style="73" hidden="1" customWidth="1"/>
    <col min="15612" max="15860" width="9.140625" style="73"/>
    <col min="15861" max="15861" width="10.85546875" style="73" customWidth="1"/>
    <col min="15862" max="15862" width="5.7109375" style="73" customWidth="1"/>
    <col min="15863" max="15863" width="57.5703125" style="73" customWidth="1"/>
    <col min="15864" max="15864" width="7.140625" style="73" customWidth="1"/>
    <col min="15865" max="15866" width="16.42578125" style="73" customWidth="1"/>
    <col min="15867" max="15867" width="0" style="73" hidden="1" customWidth="1"/>
    <col min="15868" max="16116" width="9.140625" style="73"/>
    <col min="16117" max="16117" width="10.85546875" style="73" customWidth="1"/>
    <col min="16118" max="16118" width="5.7109375" style="73" customWidth="1"/>
    <col min="16119" max="16119" width="57.5703125" style="73" customWidth="1"/>
    <col min="16120" max="16120" width="7.140625" style="73" customWidth="1"/>
    <col min="16121" max="16122" width="16.42578125" style="73" customWidth="1"/>
    <col min="16123" max="16123" width="0" style="73" hidden="1" customWidth="1"/>
    <col min="16124" max="16384" width="9.140625" style="73"/>
  </cols>
  <sheetData>
    <row r="2" spans="2:6" x14ac:dyDescent="0.2">
      <c r="B2" s="51" t="s">
        <v>913</v>
      </c>
    </row>
    <row r="3" spans="2:6" x14ac:dyDescent="0.2">
      <c r="B3" s="51" t="s">
        <v>88</v>
      </c>
    </row>
    <row r="4" spans="2:6" x14ac:dyDescent="0.2">
      <c r="B4" s="51" t="s">
        <v>89</v>
      </c>
    </row>
    <row r="5" spans="2:6" x14ac:dyDescent="0.2">
      <c r="B5" s="51" t="s">
        <v>90</v>
      </c>
    </row>
    <row r="6" spans="2:6" x14ac:dyDescent="0.2">
      <c r="B6" s="51" t="s">
        <v>91</v>
      </c>
    </row>
    <row r="7" spans="2:6" x14ac:dyDescent="0.2">
      <c r="B7" s="51" t="s">
        <v>953</v>
      </c>
    </row>
    <row r="10" spans="2:6" x14ac:dyDescent="0.2">
      <c r="B10" s="220" t="s">
        <v>339</v>
      </c>
      <c r="C10" s="220"/>
      <c r="D10" s="220"/>
      <c r="E10" s="220"/>
      <c r="F10" s="220"/>
    </row>
    <row r="11" spans="2:6" x14ac:dyDescent="0.2">
      <c r="B11" s="220" t="s">
        <v>959</v>
      </c>
      <c r="C11" s="220"/>
      <c r="D11" s="220"/>
      <c r="E11" s="220"/>
      <c r="F11" s="220"/>
    </row>
    <row r="12" spans="2:6" x14ac:dyDescent="0.2">
      <c r="B12" s="74"/>
      <c r="C12" s="74"/>
      <c r="D12" s="74"/>
      <c r="E12" s="74"/>
      <c r="F12" s="74"/>
    </row>
    <row r="13" spans="2:6" ht="25.5" x14ac:dyDescent="0.2">
      <c r="F13" s="75" t="s">
        <v>79</v>
      </c>
    </row>
    <row r="14" spans="2:6" ht="25.5" customHeight="1" x14ac:dyDescent="0.2">
      <c r="B14" s="76" t="s">
        <v>80</v>
      </c>
      <c r="C14" s="77" t="s">
        <v>340</v>
      </c>
      <c r="D14" s="77" t="s">
        <v>341</v>
      </c>
      <c r="E14" s="77" t="s">
        <v>81</v>
      </c>
      <c r="F14" s="77" t="s">
        <v>82</v>
      </c>
    </row>
    <row r="15" spans="2:6" x14ac:dyDescent="0.2">
      <c r="B15" s="78">
        <v>1</v>
      </c>
      <c r="C15" s="78">
        <v>2</v>
      </c>
      <c r="D15" s="78">
        <v>3</v>
      </c>
      <c r="E15" s="78">
        <v>4</v>
      </c>
      <c r="F15" s="78">
        <v>5</v>
      </c>
    </row>
    <row r="16" spans="2:6" ht="19.5" customHeight="1" x14ac:dyDescent="0.2">
      <c r="B16" s="78" t="s">
        <v>342</v>
      </c>
      <c r="C16" s="79" t="s">
        <v>343</v>
      </c>
      <c r="D16" s="78">
        <v>501</v>
      </c>
      <c r="E16" s="80"/>
      <c r="F16" s="80"/>
    </row>
    <row r="17" spans="1:6" ht="20.100000000000001" customHeight="1" x14ac:dyDescent="0.2">
      <c r="B17" s="78" t="s">
        <v>344</v>
      </c>
      <c r="C17" s="79" t="s">
        <v>345</v>
      </c>
      <c r="D17" s="78">
        <v>502</v>
      </c>
      <c r="E17" s="81">
        <f>'1'!F92</f>
        <v>36525758</v>
      </c>
      <c r="F17" s="81">
        <v>35551678</v>
      </c>
    </row>
    <row r="18" spans="1:6" ht="20.100000000000001" customHeight="1" x14ac:dyDescent="0.2">
      <c r="B18" s="78" t="s">
        <v>346</v>
      </c>
      <c r="C18" s="79" t="s">
        <v>347</v>
      </c>
      <c r="D18" s="78">
        <v>503</v>
      </c>
      <c r="E18" s="82">
        <f>'1'!F93</f>
        <v>5052128.2691893196</v>
      </c>
      <c r="F18" s="82">
        <v>5280175.7054797597</v>
      </c>
    </row>
    <row r="19" spans="1:6" ht="20.100000000000001" customHeight="1" x14ac:dyDescent="0.2">
      <c r="B19" s="78" t="s">
        <v>348</v>
      </c>
      <c r="C19" s="79" t="s">
        <v>349</v>
      </c>
      <c r="D19" s="78">
        <v>504</v>
      </c>
      <c r="E19" s="82">
        <v>7.2298</v>
      </c>
      <c r="F19" s="82">
        <v>6.7329999999999997</v>
      </c>
    </row>
    <row r="20" spans="1:6" ht="18.75" customHeight="1" x14ac:dyDescent="0.2">
      <c r="B20" s="78" t="s">
        <v>350</v>
      </c>
      <c r="C20" s="79" t="s">
        <v>351</v>
      </c>
      <c r="D20" s="78">
        <v>505</v>
      </c>
      <c r="E20" s="81"/>
      <c r="F20" s="81"/>
    </row>
    <row r="21" spans="1:6" ht="20.100000000000001" customHeight="1" x14ac:dyDescent="0.2">
      <c r="B21" s="78" t="s">
        <v>344</v>
      </c>
      <c r="C21" s="79" t="s">
        <v>352</v>
      </c>
      <c r="D21" s="78">
        <v>506</v>
      </c>
      <c r="E21" s="81">
        <f>'1'!E92</f>
        <v>35593849</v>
      </c>
      <c r="F21" s="81">
        <v>36525758</v>
      </c>
    </row>
    <row r="22" spans="1:6" ht="20.100000000000001" customHeight="1" x14ac:dyDescent="0.2">
      <c r="B22" s="78" t="s">
        <v>346</v>
      </c>
      <c r="C22" s="79" t="s">
        <v>353</v>
      </c>
      <c r="D22" s="78">
        <v>507</v>
      </c>
      <c r="E22" s="82">
        <f>'1'!E93</f>
        <v>5000981.4413000001</v>
      </c>
      <c r="F22" s="82">
        <v>5052128.2691893196</v>
      </c>
    </row>
    <row r="23" spans="1:6" ht="20.100000000000001" customHeight="1" x14ac:dyDescent="0.2">
      <c r="B23" s="78" t="s">
        <v>348</v>
      </c>
      <c r="C23" s="79" t="s">
        <v>354</v>
      </c>
      <c r="D23" s="78">
        <v>508</v>
      </c>
      <c r="E23" s="82">
        <v>7.1173999999999999</v>
      </c>
      <c r="F23" s="82">
        <v>7.2298</v>
      </c>
    </row>
    <row r="24" spans="1:6" ht="20.100000000000001" customHeight="1" x14ac:dyDescent="0.2">
      <c r="B24" s="78" t="s">
        <v>355</v>
      </c>
      <c r="C24" s="79" t="s">
        <v>356</v>
      </c>
      <c r="D24" s="78">
        <v>509</v>
      </c>
      <c r="E24" s="81"/>
      <c r="F24" s="81"/>
    </row>
    <row r="25" spans="1:6" ht="18" customHeight="1" x14ac:dyDescent="0.2">
      <c r="B25" s="78" t="s">
        <v>344</v>
      </c>
      <c r="C25" s="79" t="s">
        <v>357</v>
      </c>
      <c r="D25" s="78">
        <v>510</v>
      </c>
      <c r="E25" s="82">
        <v>3.302126544381348E-2</v>
      </c>
      <c r="F25" s="82">
        <v>3.3084249152467375E-2</v>
      </c>
    </row>
    <row r="26" spans="1:6" ht="18.75" customHeight="1" x14ac:dyDescent="0.2">
      <c r="B26" s="78" t="s">
        <v>346</v>
      </c>
      <c r="C26" s="79" t="s">
        <v>358</v>
      </c>
      <c r="D26" s="78">
        <v>511</v>
      </c>
      <c r="E26" s="83">
        <v>9.2921572755373921E-3</v>
      </c>
      <c r="F26" s="83">
        <v>2.8184800324942059E-2</v>
      </c>
    </row>
    <row r="27" spans="1:6" ht="20.100000000000001" customHeight="1" x14ac:dyDescent="0.2">
      <c r="B27" s="78" t="s">
        <v>348</v>
      </c>
      <c r="C27" s="79" t="s">
        <v>359</v>
      </c>
      <c r="D27" s="78">
        <v>512</v>
      </c>
      <c r="E27" s="81"/>
      <c r="F27" s="81">
        <v>0</v>
      </c>
    </row>
    <row r="28" spans="1:6" ht="20.100000000000001" customHeight="1" x14ac:dyDescent="0.2">
      <c r="B28" s="78" t="s">
        <v>44</v>
      </c>
      <c r="C28" s="79" t="s">
        <v>360</v>
      </c>
      <c r="D28" s="78">
        <v>513</v>
      </c>
      <c r="E28" s="82">
        <v>-1.5472416686746347E-2</v>
      </c>
      <c r="F28" s="82">
        <v>2.7400000000000001E-2</v>
      </c>
    </row>
    <row r="31" spans="1:6" ht="16.5" customHeight="1" x14ac:dyDescent="0.2">
      <c r="A31" s="221" t="s">
        <v>83</v>
      </c>
      <c r="B31" s="221"/>
      <c r="C31" s="84" t="s">
        <v>361</v>
      </c>
      <c r="D31" s="222" t="s">
        <v>84</v>
      </c>
      <c r="E31" s="223" t="s">
        <v>362</v>
      </c>
      <c r="F31" s="223"/>
    </row>
    <row r="32" spans="1:6" ht="16.5" customHeight="1" x14ac:dyDescent="0.2">
      <c r="A32" s="221" t="s">
        <v>962</v>
      </c>
      <c r="B32" s="221"/>
      <c r="C32" s="72" t="s">
        <v>955</v>
      </c>
      <c r="D32" s="222"/>
      <c r="E32" s="223"/>
      <c r="F32" s="223"/>
    </row>
    <row r="33" spans="3:6" x14ac:dyDescent="0.2">
      <c r="E33" s="218" t="s">
        <v>364</v>
      </c>
      <c r="F33" s="218"/>
    </row>
    <row r="34" spans="3:6" ht="17.25" customHeight="1" x14ac:dyDescent="0.2"/>
    <row r="35" spans="3:6" ht="23.25" customHeight="1" x14ac:dyDescent="0.4">
      <c r="C35" s="219"/>
      <c r="D35" s="219"/>
      <c r="E35" s="219"/>
      <c r="F35" s="219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7"/>
  <sheetViews>
    <sheetView view="pageBreakPreview" zoomScaleNormal="100" zoomScaleSheetLayoutView="100" workbookViewId="0">
      <selection sqref="A1:Q78"/>
    </sheetView>
  </sheetViews>
  <sheetFormatPr defaultColWidth="8" defaultRowHeight="12.75" customHeight="1" x14ac:dyDescent="0.2"/>
  <cols>
    <col min="1" max="1" width="47" style="101" customWidth="1"/>
    <col min="2" max="2" width="10.7109375" style="86" customWidth="1"/>
    <col min="3" max="3" width="11.85546875" style="87" customWidth="1"/>
    <col min="4" max="4" width="5.140625" style="85" customWidth="1"/>
    <col min="5" max="5" width="12.5703125" style="88" customWidth="1"/>
    <col min="6" max="6" width="5.28515625" style="89" customWidth="1"/>
    <col min="7" max="7" width="12.7109375" style="90" customWidth="1"/>
    <col min="8" max="8" width="5.28515625" style="89" customWidth="1"/>
    <col min="9" max="9" width="16.5703125" style="91" customWidth="1"/>
    <col min="10" max="10" width="7.5703125" style="89" customWidth="1"/>
    <col min="11" max="11" width="12" style="90" customWidth="1"/>
    <col min="12" max="12" width="5.42578125" style="92" customWidth="1"/>
    <col min="13" max="13" width="16.85546875" style="91" customWidth="1"/>
    <col min="14" max="14" width="6.42578125" style="89" customWidth="1"/>
    <col min="15" max="15" width="13.140625" style="90" customWidth="1"/>
    <col min="16" max="16" width="6.42578125" style="89" customWidth="1"/>
    <col min="17" max="17" width="13.28515625" style="90" customWidth="1"/>
    <col min="18" max="18" width="32.42578125" style="85" hidden="1" customWidth="1"/>
    <col min="19" max="19" width="14.85546875" style="85" hidden="1" customWidth="1"/>
    <col min="20" max="20" width="9.140625" style="85" customWidth="1"/>
    <col min="21" max="21" width="21" style="85" customWidth="1"/>
    <col min="22" max="256" width="9.140625" style="85" customWidth="1"/>
    <col min="257" max="16384" width="8" style="190"/>
  </cols>
  <sheetData>
    <row r="1" spans="1:18" x14ac:dyDescent="0.2">
      <c r="A1" s="85" t="s">
        <v>87</v>
      </c>
      <c r="B1" s="86" t="s">
        <v>833</v>
      </c>
    </row>
    <row r="2" spans="1:18" x14ac:dyDescent="0.2">
      <c r="A2" s="85" t="s">
        <v>88</v>
      </c>
    </row>
    <row r="3" spans="1:18" x14ac:dyDescent="0.2">
      <c r="A3" s="85" t="s">
        <v>89</v>
      </c>
    </row>
    <row r="4" spans="1:18" x14ac:dyDescent="0.2">
      <c r="A4" s="85" t="s">
        <v>90</v>
      </c>
    </row>
    <row r="5" spans="1:18" x14ac:dyDescent="0.2">
      <c r="A5" s="85" t="s">
        <v>91</v>
      </c>
    </row>
    <row r="6" spans="1:18" x14ac:dyDescent="0.2">
      <c r="A6" s="85" t="s">
        <v>953</v>
      </c>
    </row>
    <row r="8" spans="1:18" x14ac:dyDescent="0.2">
      <c r="A8" s="226" t="s">
        <v>365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</row>
    <row r="9" spans="1:18" x14ac:dyDescent="0.2">
      <c r="A9" s="226" t="s">
        <v>940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</row>
    <row r="10" spans="1:18" x14ac:dyDescent="0.2">
      <c r="A10" s="187"/>
      <c r="B10" s="93"/>
      <c r="C10" s="94"/>
      <c r="D10" s="95"/>
      <c r="E10" s="96"/>
      <c r="F10" s="97"/>
      <c r="G10" s="98"/>
      <c r="H10" s="97"/>
      <c r="I10" s="99"/>
      <c r="J10" s="97"/>
      <c r="K10" s="98"/>
      <c r="L10" s="100"/>
      <c r="M10" s="99"/>
      <c r="N10" s="97"/>
      <c r="O10" s="98"/>
      <c r="P10" s="97"/>
      <c r="Q10" s="98"/>
    </row>
    <row r="11" spans="1:18" x14ac:dyDescent="0.2">
      <c r="A11" s="101" t="s">
        <v>366</v>
      </c>
    </row>
    <row r="12" spans="1:18" ht="45.75" customHeight="1" x14ac:dyDescent="0.2">
      <c r="A12" s="237" t="s">
        <v>367</v>
      </c>
      <c r="B12" s="238"/>
      <c r="C12" s="239"/>
      <c r="D12" s="234" t="s">
        <v>341</v>
      </c>
      <c r="E12" s="240" t="s">
        <v>368</v>
      </c>
      <c r="F12" s="234" t="s">
        <v>341</v>
      </c>
      <c r="G12" s="227" t="s">
        <v>369</v>
      </c>
      <c r="H12" s="234" t="s">
        <v>341</v>
      </c>
      <c r="I12" s="232" t="s">
        <v>370</v>
      </c>
      <c r="J12" s="234" t="s">
        <v>341</v>
      </c>
      <c r="K12" s="227" t="s">
        <v>371</v>
      </c>
      <c r="L12" s="229" t="s">
        <v>341</v>
      </c>
      <c r="M12" s="232" t="s">
        <v>372</v>
      </c>
      <c r="N12" s="234" t="s">
        <v>341</v>
      </c>
      <c r="O12" s="227" t="s">
        <v>373</v>
      </c>
      <c r="P12" s="234" t="s">
        <v>341</v>
      </c>
      <c r="Q12" s="227" t="s">
        <v>374</v>
      </c>
      <c r="R12" s="102"/>
    </row>
    <row r="13" spans="1:18" ht="63" customHeight="1" x14ac:dyDescent="0.2">
      <c r="A13" s="103" t="s">
        <v>375</v>
      </c>
      <c r="B13" s="103" t="s">
        <v>376</v>
      </c>
      <c r="C13" s="103" t="s">
        <v>377</v>
      </c>
      <c r="D13" s="235"/>
      <c r="E13" s="241"/>
      <c r="F13" s="235"/>
      <c r="G13" s="228"/>
      <c r="H13" s="235"/>
      <c r="I13" s="233"/>
      <c r="J13" s="235"/>
      <c r="K13" s="228"/>
      <c r="L13" s="230"/>
      <c r="M13" s="233"/>
      <c r="N13" s="235"/>
      <c r="O13" s="228"/>
      <c r="P13" s="235"/>
      <c r="Q13" s="228"/>
      <c r="R13" s="102">
        <v>102235371.31999999</v>
      </c>
    </row>
    <row r="14" spans="1:18" x14ac:dyDescent="0.2">
      <c r="A14" s="237">
        <v>1</v>
      </c>
      <c r="B14" s="238"/>
      <c r="C14" s="239"/>
      <c r="D14" s="236"/>
      <c r="E14" s="104">
        <v>2</v>
      </c>
      <c r="F14" s="236"/>
      <c r="G14" s="104">
        <v>3</v>
      </c>
      <c r="H14" s="236"/>
      <c r="I14" s="103">
        <v>4</v>
      </c>
      <c r="J14" s="236"/>
      <c r="K14" s="104">
        <v>5</v>
      </c>
      <c r="L14" s="231"/>
      <c r="M14" s="103">
        <v>6</v>
      </c>
      <c r="N14" s="236"/>
      <c r="O14" s="104">
        <v>7</v>
      </c>
      <c r="P14" s="236"/>
      <c r="Q14" s="104">
        <v>8</v>
      </c>
      <c r="R14" s="102"/>
    </row>
    <row r="15" spans="1:18" ht="19.5" customHeight="1" x14ac:dyDescent="0.2">
      <c r="A15" s="105" t="s">
        <v>378</v>
      </c>
      <c r="B15" s="103"/>
      <c r="C15" s="106"/>
      <c r="D15" s="107" t="s">
        <v>379</v>
      </c>
      <c r="E15" s="108"/>
      <c r="F15" s="109" t="s">
        <v>380</v>
      </c>
      <c r="G15" s="110"/>
      <c r="H15" s="111" t="s">
        <v>381</v>
      </c>
      <c r="I15" s="112"/>
      <c r="J15" s="111" t="s">
        <v>382</v>
      </c>
      <c r="K15" s="113"/>
      <c r="L15" s="111" t="s">
        <v>383</v>
      </c>
      <c r="M15" s="114"/>
      <c r="N15" s="109" t="s">
        <v>384</v>
      </c>
      <c r="O15" s="113"/>
      <c r="P15" s="109" t="s">
        <v>385</v>
      </c>
      <c r="Q15" s="113"/>
      <c r="R15" s="115"/>
    </row>
    <row r="16" spans="1:18" ht="19.5" customHeight="1" x14ac:dyDescent="0.2">
      <c r="A16" s="105" t="s">
        <v>386</v>
      </c>
      <c r="B16" s="103"/>
      <c r="C16" s="106"/>
      <c r="D16" s="107" t="s">
        <v>387</v>
      </c>
      <c r="E16" s="108"/>
      <c r="F16" s="109" t="s">
        <v>388</v>
      </c>
      <c r="G16" s="110"/>
      <c r="H16" s="111" t="s">
        <v>389</v>
      </c>
      <c r="I16" s="112">
        <v>18678825.050000001</v>
      </c>
      <c r="J16" s="111" t="s">
        <v>390</v>
      </c>
      <c r="K16" s="113"/>
      <c r="L16" s="111" t="s">
        <v>391</v>
      </c>
      <c r="M16" s="114">
        <v>17261253.77</v>
      </c>
      <c r="N16" s="109" t="s">
        <v>392</v>
      </c>
      <c r="O16" s="113"/>
      <c r="P16" s="109" t="s">
        <v>393</v>
      </c>
      <c r="Q16" s="113">
        <v>48.355499999999999</v>
      </c>
      <c r="R16" s="115"/>
    </row>
    <row r="17" spans="1:18" ht="19.5" customHeight="1" x14ac:dyDescent="0.2">
      <c r="A17" s="105" t="s">
        <v>394</v>
      </c>
      <c r="B17" s="103" t="s">
        <v>395</v>
      </c>
      <c r="C17" s="106" t="s">
        <v>396</v>
      </c>
      <c r="D17" s="107"/>
      <c r="E17" s="108">
        <v>19039206</v>
      </c>
      <c r="F17" s="109"/>
      <c r="G17" s="110">
        <v>0</v>
      </c>
      <c r="H17" s="111"/>
      <c r="I17" s="112">
        <v>0</v>
      </c>
      <c r="J17" s="111"/>
      <c r="K17" s="113">
        <v>0</v>
      </c>
      <c r="L17" s="111"/>
      <c r="M17" s="114">
        <v>0</v>
      </c>
      <c r="N17" s="109"/>
      <c r="O17" s="113">
        <v>2.6114000000000002</v>
      </c>
      <c r="P17" s="109"/>
      <c r="Q17" s="113">
        <v>0</v>
      </c>
      <c r="R17" s="115"/>
    </row>
    <row r="18" spans="1:18" ht="19.5" customHeight="1" x14ac:dyDescent="0.2">
      <c r="A18" s="105" t="s">
        <v>397</v>
      </c>
      <c r="B18" s="103" t="s">
        <v>395</v>
      </c>
      <c r="C18" s="106" t="s">
        <v>398</v>
      </c>
      <c r="D18" s="107"/>
      <c r="E18" s="108">
        <v>452000</v>
      </c>
      <c r="F18" s="109"/>
      <c r="G18" s="110">
        <v>3.6400000000000002E-2</v>
      </c>
      <c r="H18" s="111"/>
      <c r="I18" s="112">
        <v>16452.8</v>
      </c>
      <c r="J18" s="111"/>
      <c r="K18" s="113">
        <v>3.9100000000000003E-2</v>
      </c>
      <c r="L18" s="111"/>
      <c r="M18" s="114">
        <v>17673.2</v>
      </c>
      <c r="N18" s="109"/>
      <c r="O18" s="113">
        <v>19.241299999999999</v>
      </c>
      <c r="P18" s="109"/>
      <c r="Q18" s="113">
        <v>4.9500000000000002E-2</v>
      </c>
      <c r="R18" s="115"/>
    </row>
    <row r="19" spans="1:18" ht="19.5" customHeight="1" x14ac:dyDescent="0.2">
      <c r="A19" s="105" t="s">
        <v>399</v>
      </c>
      <c r="B19" s="103" t="s">
        <v>395</v>
      </c>
      <c r="C19" s="106" t="s">
        <v>400</v>
      </c>
      <c r="D19" s="107"/>
      <c r="E19" s="108">
        <v>3975515</v>
      </c>
      <c r="F19" s="109"/>
      <c r="G19" s="110">
        <v>0.10290000000000001</v>
      </c>
      <c r="H19" s="111"/>
      <c r="I19" s="112">
        <v>409080.49</v>
      </c>
      <c r="J19" s="111"/>
      <c r="K19" s="113">
        <v>0.14710000000000001</v>
      </c>
      <c r="L19" s="111"/>
      <c r="M19" s="114">
        <v>584798.26</v>
      </c>
      <c r="N19" s="109"/>
      <c r="O19" s="113">
        <v>4.3083</v>
      </c>
      <c r="P19" s="109"/>
      <c r="Q19" s="113">
        <v>1.6382000000000001</v>
      </c>
      <c r="R19" s="115"/>
    </row>
    <row r="20" spans="1:18" ht="19.5" customHeight="1" x14ac:dyDescent="0.2">
      <c r="A20" s="105" t="s">
        <v>401</v>
      </c>
      <c r="B20" s="103" t="s">
        <v>395</v>
      </c>
      <c r="C20" s="106" t="s">
        <v>402</v>
      </c>
      <c r="D20" s="107"/>
      <c r="E20" s="108">
        <v>140126</v>
      </c>
      <c r="F20" s="109"/>
      <c r="G20" s="110">
        <v>0.1905</v>
      </c>
      <c r="H20" s="111"/>
      <c r="I20" s="112">
        <v>26694</v>
      </c>
      <c r="J20" s="111"/>
      <c r="K20" s="113">
        <v>0.23219999999999999</v>
      </c>
      <c r="L20" s="111"/>
      <c r="M20" s="114">
        <v>32537.26</v>
      </c>
      <c r="N20" s="109"/>
      <c r="O20" s="113">
        <v>0.69889999999999997</v>
      </c>
      <c r="P20" s="109"/>
      <c r="Q20" s="113">
        <v>9.11E-2</v>
      </c>
      <c r="R20" s="115"/>
    </row>
    <row r="21" spans="1:18" ht="19.5" customHeight="1" x14ac:dyDescent="0.2">
      <c r="A21" s="105" t="s">
        <v>403</v>
      </c>
      <c r="B21" s="103" t="s">
        <v>395</v>
      </c>
      <c r="C21" s="106" t="s">
        <v>404</v>
      </c>
      <c r="D21" s="107"/>
      <c r="E21" s="108">
        <v>196042</v>
      </c>
      <c r="F21" s="109"/>
      <c r="G21" s="110">
        <v>0.25540000000000002</v>
      </c>
      <c r="H21" s="111"/>
      <c r="I21" s="112">
        <v>50069.13</v>
      </c>
      <c r="J21" s="111"/>
      <c r="K21" s="113">
        <v>0.35930000000000001</v>
      </c>
      <c r="L21" s="111"/>
      <c r="M21" s="114">
        <v>70437.89</v>
      </c>
      <c r="N21" s="109"/>
      <c r="O21" s="113">
        <v>0.50939999999999996</v>
      </c>
      <c r="P21" s="109"/>
      <c r="Q21" s="113">
        <v>0.1973</v>
      </c>
      <c r="R21" s="115"/>
    </row>
    <row r="22" spans="1:18" ht="19.5" customHeight="1" x14ac:dyDescent="0.2">
      <c r="A22" s="105" t="s">
        <v>405</v>
      </c>
      <c r="B22" s="103" t="s">
        <v>395</v>
      </c>
      <c r="C22" s="106" t="s">
        <v>406</v>
      </c>
      <c r="D22" s="107"/>
      <c r="E22" s="108">
        <v>437620</v>
      </c>
      <c r="F22" s="109"/>
      <c r="G22" s="110">
        <v>1.4246000000000001</v>
      </c>
      <c r="H22" s="111"/>
      <c r="I22" s="112">
        <v>623433.44999999995</v>
      </c>
      <c r="J22" s="111"/>
      <c r="K22" s="113">
        <v>1.2884</v>
      </c>
      <c r="L22" s="111"/>
      <c r="M22" s="114">
        <v>563829.61</v>
      </c>
      <c r="N22" s="109"/>
      <c r="O22" s="113">
        <v>1.4063000000000001</v>
      </c>
      <c r="P22" s="109"/>
      <c r="Q22" s="113">
        <v>1.5794999999999999</v>
      </c>
      <c r="R22" s="115"/>
    </row>
    <row r="23" spans="1:18" ht="19.5" customHeight="1" x14ac:dyDescent="0.2">
      <c r="A23" s="105" t="s">
        <v>407</v>
      </c>
      <c r="B23" s="103" t="s">
        <v>395</v>
      </c>
      <c r="C23" s="106" t="s">
        <v>408</v>
      </c>
      <c r="D23" s="107"/>
      <c r="E23" s="108">
        <v>2562418</v>
      </c>
      <c r="F23" s="109"/>
      <c r="G23" s="110">
        <v>0</v>
      </c>
      <c r="H23" s="111"/>
      <c r="I23" s="112">
        <v>0</v>
      </c>
      <c r="J23" s="111"/>
      <c r="K23" s="113">
        <v>0</v>
      </c>
      <c r="L23" s="111"/>
      <c r="M23" s="114">
        <v>0</v>
      </c>
      <c r="N23" s="109"/>
      <c r="O23" s="113">
        <v>20.1158</v>
      </c>
      <c r="P23" s="109"/>
      <c r="Q23" s="113">
        <v>0</v>
      </c>
      <c r="R23" s="115"/>
    </row>
    <row r="24" spans="1:18" ht="19.5" customHeight="1" x14ac:dyDescent="0.2">
      <c r="A24" s="105" t="s">
        <v>409</v>
      </c>
      <c r="B24" s="103" t="s">
        <v>395</v>
      </c>
      <c r="C24" s="106" t="s">
        <v>410</v>
      </c>
      <c r="D24" s="107"/>
      <c r="E24" s="108">
        <v>2347356</v>
      </c>
      <c r="F24" s="109"/>
      <c r="G24" s="110">
        <v>0</v>
      </c>
      <c r="H24" s="111"/>
      <c r="I24" s="112">
        <v>0</v>
      </c>
      <c r="J24" s="111"/>
      <c r="K24" s="113">
        <v>0</v>
      </c>
      <c r="L24" s="111"/>
      <c r="M24" s="114">
        <v>0</v>
      </c>
      <c r="N24" s="109"/>
      <c r="O24" s="113">
        <v>4.5758000000000001</v>
      </c>
      <c r="P24" s="109"/>
      <c r="Q24" s="113">
        <v>0</v>
      </c>
      <c r="R24" s="115"/>
    </row>
    <row r="25" spans="1:18" ht="19.5" customHeight="1" x14ac:dyDescent="0.2">
      <c r="A25" s="105" t="s">
        <v>411</v>
      </c>
      <c r="B25" s="103" t="s">
        <v>395</v>
      </c>
      <c r="C25" s="106" t="s">
        <v>412</v>
      </c>
      <c r="D25" s="107"/>
      <c r="E25" s="108">
        <v>547645</v>
      </c>
      <c r="F25" s="109"/>
      <c r="G25" s="110">
        <v>0</v>
      </c>
      <c r="H25" s="111"/>
      <c r="I25" s="112">
        <v>0</v>
      </c>
      <c r="J25" s="111"/>
      <c r="K25" s="113">
        <v>0</v>
      </c>
      <c r="L25" s="111"/>
      <c r="M25" s="114">
        <v>0</v>
      </c>
      <c r="N25" s="109"/>
      <c r="O25" s="113">
        <v>9.4537999999999993</v>
      </c>
      <c r="P25" s="109"/>
      <c r="Q25" s="113">
        <v>0</v>
      </c>
      <c r="R25" s="115"/>
    </row>
    <row r="26" spans="1:18" ht="19.5" customHeight="1" x14ac:dyDescent="0.2">
      <c r="A26" s="105" t="s">
        <v>413</v>
      </c>
      <c r="B26" s="103" t="s">
        <v>395</v>
      </c>
      <c r="C26" s="106" t="s">
        <v>414</v>
      </c>
      <c r="D26" s="107"/>
      <c r="E26" s="108">
        <v>550862</v>
      </c>
      <c r="F26" s="109"/>
      <c r="G26" s="110">
        <v>0</v>
      </c>
      <c r="H26" s="111"/>
      <c r="I26" s="112">
        <v>0</v>
      </c>
      <c r="J26" s="111"/>
      <c r="K26" s="113">
        <v>0</v>
      </c>
      <c r="L26" s="111"/>
      <c r="M26" s="114">
        <v>0</v>
      </c>
      <c r="N26" s="109"/>
      <c r="O26" s="113">
        <v>1.9105000000000001</v>
      </c>
      <c r="P26" s="109"/>
      <c r="Q26" s="113">
        <v>0</v>
      </c>
      <c r="R26" s="115"/>
    </row>
    <row r="27" spans="1:18" ht="19.5" customHeight="1" x14ac:dyDescent="0.2">
      <c r="A27" s="105" t="s">
        <v>415</v>
      </c>
      <c r="B27" s="103" t="s">
        <v>395</v>
      </c>
      <c r="C27" s="106" t="s">
        <v>416</v>
      </c>
      <c r="D27" s="107"/>
      <c r="E27" s="108">
        <v>1991257</v>
      </c>
      <c r="F27" s="109"/>
      <c r="G27" s="110">
        <v>0</v>
      </c>
      <c r="H27" s="111"/>
      <c r="I27" s="112">
        <v>0</v>
      </c>
      <c r="J27" s="111"/>
      <c r="K27" s="113">
        <v>0</v>
      </c>
      <c r="L27" s="111"/>
      <c r="M27" s="114">
        <v>0</v>
      </c>
      <c r="N27" s="109"/>
      <c r="O27" s="113">
        <v>9.3183000000000007</v>
      </c>
      <c r="P27" s="109"/>
      <c r="Q27" s="113">
        <v>0</v>
      </c>
      <c r="R27" s="115"/>
    </row>
    <row r="28" spans="1:18" ht="19.5" customHeight="1" x14ac:dyDescent="0.2">
      <c r="A28" s="105" t="s">
        <v>417</v>
      </c>
      <c r="B28" s="103" t="s">
        <v>395</v>
      </c>
      <c r="C28" s="106" t="s">
        <v>418</v>
      </c>
      <c r="D28" s="107"/>
      <c r="E28" s="108">
        <v>268958</v>
      </c>
      <c r="F28" s="109"/>
      <c r="G28" s="110">
        <v>0</v>
      </c>
      <c r="H28" s="111"/>
      <c r="I28" s="112">
        <v>0</v>
      </c>
      <c r="J28" s="111"/>
      <c r="K28" s="113">
        <v>0</v>
      </c>
      <c r="L28" s="111"/>
      <c r="M28" s="114">
        <v>0</v>
      </c>
      <c r="N28" s="109"/>
      <c r="O28" s="113">
        <v>2.3197999999999999</v>
      </c>
      <c r="P28" s="109"/>
      <c r="Q28" s="113">
        <v>0</v>
      </c>
      <c r="R28" s="115"/>
    </row>
    <row r="29" spans="1:18" ht="19.5" customHeight="1" x14ac:dyDescent="0.2">
      <c r="A29" s="105" t="s">
        <v>419</v>
      </c>
      <c r="B29" s="103" t="s">
        <v>395</v>
      </c>
      <c r="C29" s="106" t="s">
        <v>420</v>
      </c>
      <c r="D29" s="107"/>
      <c r="E29" s="108">
        <v>8697</v>
      </c>
      <c r="F29" s="109"/>
      <c r="G29" s="110">
        <v>0</v>
      </c>
      <c r="H29" s="111"/>
      <c r="I29" s="112">
        <v>0</v>
      </c>
      <c r="J29" s="111"/>
      <c r="K29" s="113">
        <v>0</v>
      </c>
      <c r="L29" s="111"/>
      <c r="M29" s="114">
        <v>0</v>
      </c>
      <c r="N29" s="109"/>
      <c r="O29" s="113">
        <v>2.4247999999999998</v>
      </c>
      <c r="P29" s="109"/>
      <c r="Q29" s="113">
        <v>0</v>
      </c>
      <c r="R29" s="115"/>
    </row>
    <row r="30" spans="1:18" ht="19.5" customHeight="1" x14ac:dyDescent="0.2">
      <c r="A30" s="105" t="s">
        <v>421</v>
      </c>
      <c r="B30" s="103" t="s">
        <v>395</v>
      </c>
      <c r="C30" s="106" t="s">
        <v>422</v>
      </c>
      <c r="D30" s="107"/>
      <c r="E30" s="108">
        <v>15130467</v>
      </c>
      <c r="F30" s="109"/>
      <c r="G30" s="110">
        <v>0.32979999999999998</v>
      </c>
      <c r="H30" s="111"/>
      <c r="I30" s="112">
        <v>4990028.0199999996</v>
      </c>
      <c r="J30" s="111"/>
      <c r="K30" s="113">
        <v>0.34670000000000001</v>
      </c>
      <c r="L30" s="111"/>
      <c r="M30" s="114">
        <v>5245732.91</v>
      </c>
      <c r="N30" s="109"/>
      <c r="O30" s="113">
        <v>3.4235000000000002</v>
      </c>
      <c r="P30" s="109"/>
      <c r="Q30" s="113">
        <v>14.695399999999999</v>
      </c>
      <c r="R30" s="115"/>
    </row>
    <row r="31" spans="1:18" ht="19.5" customHeight="1" x14ac:dyDescent="0.2">
      <c r="A31" s="105" t="s">
        <v>423</v>
      </c>
      <c r="B31" s="103" t="s">
        <v>395</v>
      </c>
      <c r="C31" s="106" t="s">
        <v>424</v>
      </c>
      <c r="D31" s="107"/>
      <c r="E31" s="108">
        <v>2403881</v>
      </c>
      <c r="F31" s="109"/>
      <c r="G31" s="110">
        <v>0.48559999999999998</v>
      </c>
      <c r="H31" s="111"/>
      <c r="I31" s="112">
        <v>1167324.6100000001</v>
      </c>
      <c r="J31" s="111"/>
      <c r="K31" s="113">
        <v>0.39560000000000001</v>
      </c>
      <c r="L31" s="111"/>
      <c r="M31" s="114">
        <v>950975.32</v>
      </c>
      <c r="N31" s="109"/>
      <c r="O31" s="113">
        <v>2.3485999999999998</v>
      </c>
      <c r="P31" s="109"/>
      <c r="Q31" s="113">
        <v>2.6640999999999999</v>
      </c>
      <c r="R31" s="115"/>
    </row>
    <row r="32" spans="1:18" ht="19.5" customHeight="1" x14ac:dyDescent="0.2">
      <c r="A32" s="105" t="s">
        <v>425</v>
      </c>
      <c r="B32" s="103" t="s">
        <v>395</v>
      </c>
      <c r="C32" s="106" t="s">
        <v>426</v>
      </c>
      <c r="D32" s="107"/>
      <c r="E32" s="108">
        <v>10262295</v>
      </c>
      <c r="F32" s="109"/>
      <c r="G32" s="110">
        <v>0.43840000000000001</v>
      </c>
      <c r="H32" s="111"/>
      <c r="I32" s="112">
        <v>4498990.13</v>
      </c>
      <c r="J32" s="111"/>
      <c r="K32" s="113">
        <v>0.39539999999999997</v>
      </c>
      <c r="L32" s="111"/>
      <c r="M32" s="114">
        <v>4057711.44</v>
      </c>
      <c r="N32" s="109"/>
      <c r="O32" s="113">
        <v>2.6644000000000001</v>
      </c>
      <c r="P32" s="109"/>
      <c r="Q32" s="113">
        <v>11.3672</v>
      </c>
      <c r="R32" s="115"/>
    </row>
    <row r="33" spans="1:18" ht="19.5" customHeight="1" x14ac:dyDescent="0.2">
      <c r="A33" s="105" t="s">
        <v>427</v>
      </c>
      <c r="B33" s="103" t="s">
        <v>395</v>
      </c>
      <c r="C33" s="106" t="s">
        <v>428</v>
      </c>
      <c r="D33" s="107"/>
      <c r="E33" s="108">
        <v>992764</v>
      </c>
      <c r="F33" s="109"/>
      <c r="G33" s="110">
        <v>0</v>
      </c>
      <c r="H33" s="111"/>
      <c r="I33" s="112">
        <v>0</v>
      </c>
      <c r="J33" s="111"/>
      <c r="K33" s="113">
        <v>0</v>
      </c>
      <c r="L33" s="111"/>
      <c r="M33" s="114">
        <v>0</v>
      </c>
      <c r="N33" s="109"/>
      <c r="O33" s="113">
        <v>3.6139999999999999</v>
      </c>
      <c r="P33" s="109"/>
      <c r="Q33" s="113">
        <v>0</v>
      </c>
      <c r="R33" s="115"/>
    </row>
    <row r="34" spans="1:18" ht="19.5" customHeight="1" x14ac:dyDescent="0.2">
      <c r="A34" s="105" t="s">
        <v>429</v>
      </c>
      <c r="B34" s="103" t="s">
        <v>395</v>
      </c>
      <c r="C34" s="106" t="s">
        <v>430</v>
      </c>
      <c r="D34" s="107"/>
      <c r="E34" s="108">
        <v>3256276</v>
      </c>
      <c r="F34" s="109"/>
      <c r="G34" s="110">
        <v>0.86050000000000004</v>
      </c>
      <c r="H34" s="111"/>
      <c r="I34" s="112">
        <v>2802025.5</v>
      </c>
      <c r="J34" s="111"/>
      <c r="K34" s="113">
        <v>0.61439999999999995</v>
      </c>
      <c r="L34" s="111"/>
      <c r="M34" s="114">
        <v>2000655.97</v>
      </c>
      <c r="N34" s="109"/>
      <c r="O34" s="113">
        <v>6.4127999999999998</v>
      </c>
      <c r="P34" s="109"/>
      <c r="Q34" s="113">
        <v>5.6045999999999996</v>
      </c>
      <c r="R34" s="115"/>
    </row>
    <row r="35" spans="1:18" ht="19.5" customHeight="1" x14ac:dyDescent="0.2">
      <c r="A35" s="105" t="s">
        <v>431</v>
      </c>
      <c r="B35" s="103" t="s">
        <v>395</v>
      </c>
      <c r="C35" s="106" t="s">
        <v>432</v>
      </c>
      <c r="D35" s="107"/>
      <c r="E35" s="108">
        <v>570734</v>
      </c>
      <c r="F35" s="109"/>
      <c r="G35" s="110">
        <v>0</v>
      </c>
      <c r="H35" s="111"/>
      <c r="I35" s="112">
        <v>0</v>
      </c>
      <c r="J35" s="111"/>
      <c r="K35" s="113">
        <v>0</v>
      </c>
      <c r="L35" s="111"/>
      <c r="M35" s="114">
        <v>0</v>
      </c>
      <c r="N35" s="109"/>
      <c r="O35" s="113">
        <v>5.2049000000000003</v>
      </c>
      <c r="P35" s="109"/>
      <c r="Q35" s="113">
        <v>0</v>
      </c>
      <c r="R35" s="115"/>
    </row>
    <row r="36" spans="1:18" ht="19.5" customHeight="1" x14ac:dyDescent="0.2">
      <c r="A36" s="105" t="s">
        <v>941</v>
      </c>
      <c r="B36" s="103" t="s">
        <v>395</v>
      </c>
      <c r="C36" s="106" t="s">
        <v>434</v>
      </c>
      <c r="D36" s="107"/>
      <c r="E36" s="108">
        <v>311</v>
      </c>
      <c r="F36" s="109"/>
      <c r="G36" s="110">
        <v>0</v>
      </c>
      <c r="H36" s="111"/>
      <c r="I36" s="112">
        <v>0</v>
      </c>
      <c r="J36" s="111"/>
      <c r="K36" s="113">
        <v>0</v>
      </c>
      <c r="L36" s="111"/>
      <c r="M36" s="114">
        <v>0</v>
      </c>
      <c r="N36" s="109"/>
      <c r="O36" s="113">
        <v>0.27560000000000001</v>
      </c>
      <c r="P36" s="109"/>
      <c r="Q36" s="113">
        <v>0</v>
      </c>
      <c r="R36" s="115"/>
    </row>
    <row r="37" spans="1:18" ht="19.5" customHeight="1" x14ac:dyDescent="0.2">
      <c r="A37" s="105" t="s">
        <v>435</v>
      </c>
      <c r="B37" s="103" t="s">
        <v>395</v>
      </c>
      <c r="C37" s="106" t="s">
        <v>436</v>
      </c>
      <c r="D37" s="107"/>
      <c r="E37" s="108">
        <v>427899</v>
      </c>
      <c r="F37" s="109"/>
      <c r="G37" s="110">
        <v>0</v>
      </c>
      <c r="H37" s="111"/>
      <c r="I37" s="112">
        <v>0</v>
      </c>
      <c r="J37" s="111"/>
      <c r="K37" s="113">
        <v>0</v>
      </c>
      <c r="L37" s="111"/>
      <c r="M37" s="114">
        <v>0</v>
      </c>
      <c r="N37" s="109"/>
      <c r="O37" s="113">
        <v>11.9428</v>
      </c>
      <c r="P37" s="109"/>
      <c r="Q37" s="113">
        <v>0</v>
      </c>
      <c r="R37" s="115"/>
    </row>
    <row r="38" spans="1:18" ht="19.5" customHeight="1" x14ac:dyDescent="0.2">
      <c r="A38" s="105" t="s">
        <v>438</v>
      </c>
      <c r="B38" s="103" t="s">
        <v>395</v>
      </c>
      <c r="C38" s="106" t="s">
        <v>439</v>
      </c>
      <c r="D38" s="107"/>
      <c r="E38" s="108">
        <v>3530147</v>
      </c>
      <c r="F38" s="109"/>
      <c r="G38" s="110">
        <v>8.9399999999999993E-2</v>
      </c>
      <c r="H38" s="111"/>
      <c r="I38" s="112">
        <v>315595.14</v>
      </c>
      <c r="J38" s="111"/>
      <c r="K38" s="113">
        <v>3.3000000000000002E-2</v>
      </c>
      <c r="L38" s="111"/>
      <c r="M38" s="114">
        <v>116494.85</v>
      </c>
      <c r="N38" s="109"/>
      <c r="O38" s="113">
        <v>3.7582</v>
      </c>
      <c r="P38" s="109"/>
      <c r="Q38" s="113">
        <v>0.32629999999999998</v>
      </c>
      <c r="R38" s="115"/>
    </row>
    <row r="39" spans="1:18" ht="19.5" customHeight="1" x14ac:dyDescent="0.2">
      <c r="A39" s="105" t="s">
        <v>440</v>
      </c>
      <c r="B39" s="103" t="s">
        <v>395</v>
      </c>
      <c r="C39" s="106" t="s">
        <v>441</v>
      </c>
      <c r="D39" s="107"/>
      <c r="E39" s="108">
        <v>847550</v>
      </c>
      <c r="F39" s="109"/>
      <c r="G39" s="110">
        <v>0</v>
      </c>
      <c r="H39" s="111"/>
      <c r="I39" s="112">
        <v>0</v>
      </c>
      <c r="J39" s="111"/>
      <c r="K39" s="113">
        <v>0</v>
      </c>
      <c r="L39" s="111"/>
      <c r="M39" s="114">
        <v>0</v>
      </c>
      <c r="N39" s="109"/>
      <c r="O39" s="113">
        <v>4.9878999999999998</v>
      </c>
      <c r="P39" s="109"/>
      <c r="Q39" s="113">
        <v>0</v>
      </c>
      <c r="R39" s="115"/>
    </row>
    <row r="40" spans="1:18" ht="19.5" customHeight="1" x14ac:dyDescent="0.2">
      <c r="A40" s="105" t="s">
        <v>442</v>
      </c>
      <c r="B40" s="103" t="s">
        <v>395</v>
      </c>
      <c r="C40" s="106" t="s">
        <v>443</v>
      </c>
      <c r="D40" s="107"/>
      <c r="E40" s="108">
        <v>3022228</v>
      </c>
      <c r="F40" s="109"/>
      <c r="G40" s="110">
        <v>2.5399999999999999E-2</v>
      </c>
      <c r="H40" s="111"/>
      <c r="I40" s="112">
        <v>76764.59</v>
      </c>
      <c r="J40" s="111"/>
      <c r="K40" s="113">
        <v>1.6799999999999999E-2</v>
      </c>
      <c r="L40" s="111"/>
      <c r="M40" s="114">
        <v>50773.43</v>
      </c>
      <c r="N40" s="109"/>
      <c r="O40" s="113">
        <v>0.7954</v>
      </c>
      <c r="P40" s="109"/>
      <c r="Q40" s="113">
        <v>0.14219999999999999</v>
      </c>
      <c r="R40" s="115"/>
    </row>
    <row r="41" spans="1:18" ht="19.5" customHeight="1" x14ac:dyDescent="0.2">
      <c r="A41" s="105" t="s">
        <v>444</v>
      </c>
      <c r="B41" s="103" t="s">
        <v>395</v>
      </c>
      <c r="C41" s="106" t="s">
        <v>445</v>
      </c>
      <c r="D41" s="107"/>
      <c r="E41" s="108">
        <v>174344</v>
      </c>
      <c r="F41" s="109"/>
      <c r="G41" s="110">
        <v>0</v>
      </c>
      <c r="H41" s="111"/>
      <c r="I41" s="112">
        <v>0</v>
      </c>
      <c r="J41" s="111"/>
      <c r="K41" s="113">
        <v>0</v>
      </c>
      <c r="L41" s="111"/>
      <c r="M41" s="114">
        <v>0</v>
      </c>
      <c r="N41" s="109"/>
      <c r="O41" s="113">
        <v>33.495699999999999</v>
      </c>
      <c r="P41" s="109"/>
      <c r="Q41" s="113">
        <v>0</v>
      </c>
      <c r="R41" s="115"/>
    </row>
    <row r="42" spans="1:18" ht="19.5" customHeight="1" x14ac:dyDescent="0.2">
      <c r="A42" s="105" t="s">
        <v>446</v>
      </c>
      <c r="B42" s="103" t="s">
        <v>395</v>
      </c>
      <c r="C42" s="106" t="s">
        <v>447</v>
      </c>
      <c r="D42" s="107"/>
      <c r="E42" s="108">
        <v>1770231</v>
      </c>
      <c r="F42" s="109"/>
      <c r="G42" s="110">
        <v>2.6200000000000001E-2</v>
      </c>
      <c r="H42" s="111"/>
      <c r="I42" s="112">
        <v>46380.05</v>
      </c>
      <c r="J42" s="111"/>
      <c r="K42" s="113">
        <v>1.3599999999999999E-2</v>
      </c>
      <c r="L42" s="111"/>
      <c r="M42" s="114">
        <v>24075.14</v>
      </c>
      <c r="N42" s="109"/>
      <c r="O42" s="113">
        <v>0.6915</v>
      </c>
      <c r="P42" s="109"/>
      <c r="Q42" s="113">
        <v>6.7400000000000002E-2</v>
      </c>
      <c r="R42" s="115"/>
    </row>
    <row r="43" spans="1:18" ht="19.5" customHeight="1" x14ac:dyDescent="0.2">
      <c r="A43" s="105" t="s">
        <v>448</v>
      </c>
      <c r="B43" s="103" t="s">
        <v>395</v>
      </c>
      <c r="C43" s="106" t="s">
        <v>449</v>
      </c>
      <c r="D43" s="107"/>
      <c r="E43" s="108">
        <v>668574</v>
      </c>
      <c r="F43" s="109"/>
      <c r="G43" s="110">
        <v>0</v>
      </c>
      <c r="H43" s="111"/>
      <c r="I43" s="112">
        <v>0</v>
      </c>
      <c r="J43" s="111"/>
      <c r="K43" s="113">
        <v>0</v>
      </c>
      <c r="L43" s="111"/>
      <c r="M43" s="114">
        <v>0</v>
      </c>
      <c r="N43" s="109"/>
      <c r="O43" s="113">
        <v>5.9790000000000001</v>
      </c>
      <c r="P43" s="109"/>
      <c r="Q43" s="113">
        <v>0</v>
      </c>
      <c r="R43" s="115"/>
    </row>
    <row r="44" spans="1:18" ht="19.5" customHeight="1" x14ac:dyDescent="0.2">
      <c r="A44" s="105" t="s">
        <v>450</v>
      </c>
      <c r="B44" s="103" t="s">
        <v>395</v>
      </c>
      <c r="C44" s="106" t="s">
        <v>451</v>
      </c>
      <c r="D44" s="107"/>
      <c r="E44" s="108">
        <v>730786</v>
      </c>
      <c r="F44" s="109"/>
      <c r="G44" s="110">
        <v>0</v>
      </c>
      <c r="H44" s="111"/>
      <c r="I44" s="112">
        <v>0</v>
      </c>
      <c r="J44" s="111"/>
      <c r="K44" s="113">
        <v>0</v>
      </c>
      <c r="L44" s="111"/>
      <c r="M44" s="114">
        <v>0</v>
      </c>
      <c r="N44" s="109"/>
      <c r="O44" s="113">
        <v>6.1501000000000001</v>
      </c>
      <c r="P44" s="109"/>
      <c r="Q44" s="113">
        <v>0</v>
      </c>
      <c r="R44" s="115"/>
    </row>
    <row r="45" spans="1:18" ht="19.5" customHeight="1" x14ac:dyDescent="0.2">
      <c r="A45" s="105" t="s">
        <v>452</v>
      </c>
      <c r="B45" s="103" t="s">
        <v>395</v>
      </c>
      <c r="C45" s="106" t="s">
        <v>453</v>
      </c>
      <c r="D45" s="107"/>
      <c r="E45" s="108">
        <v>5125</v>
      </c>
      <c r="F45" s="109"/>
      <c r="G45" s="110">
        <v>8.5044000000000004</v>
      </c>
      <c r="H45" s="111"/>
      <c r="I45" s="112">
        <v>43585.05</v>
      </c>
      <c r="J45" s="111"/>
      <c r="K45" s="113">
        <v>7.2447999999999997</v>
      </c>
      <c r="L45" s="111"/>
      <c r="M45" s="114">
        <v>37129.599999999999</v>
      </c>
      <c r="N45" s="109"/>
      <c r="O45" s="113">
        <v>0.19600000000000001</v>
      </c>
      <c r="P45" s="109"/>
      <c r="Q45" s="113">
        <v>0.104</v>
      </c>
      <c r="R45" s="115"/>
    </row>
    <row r="46" spans="1:18" ht="19.5" customHeight="1" x14ac:dyDescent="0.2">
      <c r="A46" s="105" t="s">
        <v>454</v>
      </c>
      <c r="B46" s="103" t="s">
        <v>395</v>
      </c>
      <c r="C46" s="106" t="s">
        <v>455</v>
      </c>
      <c r="D46" s="107"/>
      <c r="E46" s="108">
        <v>2913917</v>
      </c>
      <c r="F46" s="109"/>
      <c r="G46" s="110">
        <v>1.1629</v>
      </c>
      <c r="H46" s="111"/>
      <c r="I46" s="112">
        <v>3388594.08</v>
      </c>
      <c r="J46" s="111"/>
      <c r="K46" s="113">
        <v>1.1258999999999999</v>
      </c>
      <c r="L46" s="111"/>
      <c r="M46" s="114">
        <v>3280779.15</v>
      </c>
      <c r="N46" s="109"/>
      <c r="O46" s="113">
        <v>0.59299999999999997</v>
      </c>
      <c r="P46" s="109"/>
      <c r="Q46" s="113">
        <v>9.1907999999999994</v>
      </c>
      <c r="R46" s="115"/>
    </row>
    <row r="47" spans="1:18" ht="19.5" customHeight="1" x14ac:dyDescent="0.2">
      <c r="A47" s="105" t="s">
        <v>456</v>
      </c>
      <c r="B47" s="103" t="s">
        <v>395</v>
      </c>
      <c r="C47" s="106" t="s">
        <v>457</v>
      </c>
      <c r="D47" s="107"/>
      <c r="E47" s="108">
        <v>816419</v>
      </c>
      <c r="F47" s="109"/>
      <c r="G47" s="110">
        <v>0</v>
      </c>
      <c r="H47" s="111"/>
      <c r="I47" s="112">
        <v>0</v>
      </c>
      <c r="J47" s="111"/>
      <c r="K47" s="113">
        <v>0</v>
      </c>
      <c r="L47" s="111"/>
      <c r="M47" s="114">
        <v>0</v>
      </c>
      <c r="N47" s="109"/>
      <c r="O47" s="113">
        <v>3.0777000000000001</v>
      </c>
      <c r="P47" s="109"/>
      <c r="Q47" s="113">
        <v>0</v>
      </c>
      <c r="R47" s="115"/>
    </row>
    <row r="48" spans="1:18" ht="19.5" customHeight="1" x14ac:dyDescent="0.2">
      <c r="A48" s="105" t="s">
        <v>458</v>
      </c>
      <c r="B48" s="103" t="s">
        <v>395</v>
      </c>
      <c r="C48" s="106" t="s">
        <v>459</v>
      </c>
      <c r="D48" s="107"/>
      <c r="E48" s="108">
        <v>96297</v>
      </c>
      <c r="F48" s="109"/>
      <c r="G48" s="110">
        <v>0</v>
      </c>
      <c r="H48" s="111"/>
      <c r="I48" s="112">
        <v>0</v>
      </c>
      <c r="J48" s="111"/>
      <c r="K48" s="113">
        <v>0</v>
      </c>
      <c r="L48" s="111"/>
      <c r="M48" s="114">
        <v>0</v>
      </c>
      <c r="N48" s="109"/>
      <c r="O48" s="113">
        <v>5.6688999999999998</v>
      </c>
      <c r="P48" s="109"/>
      <c r="Q48" s="113">
        <v>0</v>
      </c>
      <c r="R48" s="115"/>
    </row>
    <row r="49" spans="1:18" ht="19.5" customHeight="1" x14ac:dyDescent="0.2">
      <c r="A49" s="105" t="s">
        <v>460</v>
      </c>
      <c r="B49" s="103" t="s">
        <v>395</v>
      </c>
      <c r="C49" s="106" t="s">
        <v>461</v>
      </c>
      <c r="D49" s="107"/>
      <c r="E49" s="108">
        <v>2186669</v>
      </c>
      <c r="F49" s="109"/>
      <c r="G49" s="110">
        <v>0.1</v>
      </c>
      <c r="H49" s="111"/>
      <c r="I49" s="112">
        <v>218666.9</v>
      </c>
      <c r="J49" s="111"/>
      <c r="K49" s="113">
        <v>0.1</v>
      </c>
      <c r="L49" s="111"/>
      <c r="M49" s="114">
        <v>218666.9</v>
      </c>
      <c r="N49" s="109"/>
      <c r="O49" s="113">
        <v>6.1327999999999996</v>
      </c>
      <c r="P49" s="109"/>
      <c r="Q49" s="113">
        <v>0.61260000000000003</v>
      </c>
      <c r="R49" s="115"/>
    </row>
    <row r="50" spans="1:18" ht="19.5" customHeight="1" x14ac:dyDescent="0.2">
      <c r="A50" s="105" t="s">
        <v>463</v>
      </c>
      <c r="B50" s="103" t="s">
        <v>395</v>
      </c>
      <c r="C50" s="106" t="s">
        <v>464</v>
      </c>
      <c r="D50" s="107"/>
      <c r="E50" s="108">
        <v>553029</v>
      </c>
      <c r="F50" s="109"/>
      <c r="G50" s="110">
        <v>0</v>
      </c>
      <c r="H50" s="111"/>
      <c r="I50" s="112">
        <v>0</v>
      </c>
      <c r="J50" s="111"/>
      <c r="K50" s="113">
        <v>0</v>
      </c>
      <c r="L50" s="111"/>
      <c r="M50" s="114">
        <v>0</v>
      </c>
      <c r="N50" s="109"/>
      <c r="O50" s="113">
        <v>5.7253999999999996</v>
      </c>
      <c r="P50" s="109"/>
      <c r="Q50" s="113">
        <v>0</v>
      </c>
      <c r="R50" s="115"/>
    </row>
    <row r="51" spans="1:18" ht="19.5" customHeight="1" x14ac:dyDescent="0.2">
      <c r="A51" s="105" t="s">
        <v>465</v>
      </c>
      <c r="B51" s="103" t="s">
        <v>395</v>
      </c>
      <c r="C51" s="106" t="s">
        <v>914</v>
      </c>
      <c r="D51" s="107"/>
      <c r="E51" s="108">
        <v>31310</v>
      </c>
      <c r="F51" s="109"/>
      <c r="G51" s="110">
        <v>0.16420000000000001</v>
      </c>
      <c r="H51" s="111"/>
      <c r="I51" s="112">
        <v>5141.1000000000004</v>
      </c>
      <c r="J51" s="111"/>
      <c r="K51" s="113">
        <v>0.28689999999999999</v>
      </c>
      <c r="L51" s="111"/>
      <c r="M51" s="114">
        <v>8982.84</v>
      </c>
      <c r="N51" s="109"/>
      <c r="O51" s="113">
        <v>2.9792999999999998</v>
      </c>
      <c r="P51" s="109"/>
      <c r="Q51" s="113">
        <v>2.52E-2</v>
      </c>
      <c r="R51" s="115"/>
    </row>
    <row r="52" spans="1:18" ht="19.5" customHeight="1" x14ac:dyDescent="0.2">
      <c r="A52" s="105" t="s">
        <v>466</v>
      </c>
      <c r="B52" s="103"/>
      <c r="C52" s="106"/>
      <c r="D52" s="107" t="s">
        <v>467</v>
      </c>
      <c r="E52" s="108"/>
      <c r="F52" s="109" t="s">
        <v>468</v>
      </c>
      <c r="G52" s="110"/>
      <c r="H52" s="111" t="s">
        <v>469</v>
      </c>
      <c r="I52" s="112"/>
      <c r="J52" s="111" t="s">
        <v>470</v>
      </c>
      <c r="K52" s="113"/>
      <c r="L52" s="111" t="s">
        <v>471</v>
      </c>
      <c r="M52" s="114"/>
      <c r="N52" s="109" t="s">
        <v>472</v>
      </c>
      <c r="O52" s="113"/>
      <c r="P52" s="109" t="s">
        <v>473</v>
      </c>
      <c r="Q52" s="113"/>
      <c r="R52" s="115"/>
    </row>
    <row r="53" spans="1:18" ht="19.5" customHeight="1" x14ac:dyDescent="0.2">
      <c r="A53" s="105" t="s">
        <v>474</v>
      </c>
      <c r="B53" s="103"/>
      <c r="C53" s="106"/>
      <c r="D53" s="107" t="s">
        <v>475</v>
      </c>
      <c r="E53" s="108"/>
      <c r="F53" s="109" t="s">
        <v>476</v>
      </c>
      <c r="G53" s="110"/>
      <c r="H53" s="111" t="s">
        <v>477</v>
      </c>
      <c r="I53" s="112"/>
      <c r="J53" s="111" t="s">
        <v>478</v>
      </c>
      <c r="K53" s="113"/>
      <c r="L53" s="111" t="s">
        <v>479</v>
      </c>
      <c r="M53" s="114"/>
      <c r="N53" s="109" t="s">
        <v>480</v>
      </c>
      <c r="O53" s="113"/>
      <c r="P53" s="109" t="s">
        <v>481</v>
      </c>
      <c r="Q53" s="113"/>
      <c r="R53" s="115"/>
    </row>
    <row r="54" spans="1:18" ht="19.5" customHeight="1" x14ac:dyDescent="0.2">
      <c r="A54" s="105" t="s">
        <v>482</v>
      </c>
      <c r="B54" s="103"/>
      <c r="C54" s="106"/>
      <c r="D54" s="107" t="s">
        <v>483</v>
      </c>
      <c r="E54" s="108"/>
      <c r="F54" s="109" t="s">
        <v>484</v>
      </c>
      <c r="G54" s="110"/>
      <c r="H54" s="111" t="s">
        <v>485</v>
      </c>
      <c r="I54" s="112">
        <v>18678825.050000001</v>
      </c>
      <c r="J54" s="111" t="s">
        <v>486</v>
      </c>
      <c r="K54" s="113"/>
      <c r="L54" s="111" t="s">
        <v>487</v>
      </c>
      <c r="M54" s="114">
        <v>17261253.77</v>
      </c>
      <c r="N54" s="109" t="s">
        <v>488</v>
      </c>
      <c r="O54" s="113"/>
      <c r="P54" s="109" t="s">
        <v>489</v>
      </c>
      <c r="Q54" s="113">
        <v>48.355499999999999</v>
      </c>
      <c r="R54" s="115"/>
    </row>
    <row r="55" spans="1:18" ht="19.5" customHeight="1" x14ac:dyDescent="0.2">
      <c r="A55" s="105" t="s">
        <v>490</v>
      </c>
      <c r="B55" s="103"/>
      <c r="C55" s="106"/>
      <c r="D55" s="107" t="s">
        <v>491</v>
      </c>
      <c r="E55" s="108"/>
      <c r="F55" s="109" t="s">
        <v>492</v>
      </c>
      <c r="G55" s="110"/>
      <c r="H55" s="111" t="s">
        <v>493</v>
      </c>
      <c r="I55" s="112"/>
      <c r="J55" s="111" t="s">
        <v>494</v>
      </c>
      <c r="K55" s="113"/>
      <c r="L55" s="111" t="s">
        <v>495</v>
      </c>
      <c r="M55" s="114"/>
      <c r="N55" s="109" t="s">
        <v>496</v>
      </c>
      <c r="O55" s="113"/>
      <c r="P55" s="109" t="s">
        <v>497</v>
      </c>
      <c r="Q55" s="113"/>
      <c r="R55" s="115"/>
    </row>
    <row r="56" spans="1:18" ht="19.5" customHeight="1" x14ac:dyDescent="0.2">
      <c r="A56" s="105" t="s">
        <v>386</v>
      </c>
      <c r="B56" s="103"/>
      <c r="C56" s="106"/>
      <c r="D56" s="107" t="s">
        <v>498</v>
      </c>
      <c r="E56" s="108"/>
      <c r="F56" s="109" t="s">
        <v>499</v>
      </c>
      <c r="G56" s="110"/>
      <c r="H56" s="111" t="s">
        <v>500</v>
      </c>
      <c r="I56" s="112">
        <v>4872841.95</v>
      </c>
      <c r="J56" s="111" t="s">
        <v>501</v>
      </c>
      <c r="K56" s="113"/>
      <c r="L56" s="111" t="s">
        <v>502</v>
      </c>
      <c r="M56" s="114">
        <v>5338170.74</v>
      </c>
      <c r="N56" s="109" t="s">
        <v>503</v>
      </c>
      <c r="O56" s="113"/>
      <c r="P56" s="109" t="s">
        <v>504</v>
      </c>
      <c r="Q56" s="113">
        <v>14.9543</v>
      </c>
      <c r="R56" s="115"/>
    </row>
    <row r="57" spans="1:18" ht="19.5" customHeight="1" x14ac:dyDescent="0.2">
      <c r="A57" s="105" t="s">
        <v>506</v>
      </c>
      <c r="B57" s="103" t="s">
        <v>395</v>
      </c>
      <c r="C57" s="106" t="s">
        <v>507</v>
      </c>
      <c r="D57" s="107"/>
      <c r="E57" s="108">
        <v>1140</v>
      </c>
      <c r="F57" s="109"/>
      <c r="G57" s="110">
        <v>137.19130000000001</v>
      </c>
      <c r="H57" s="111"/>
      <c r="I57" s="112">
        <v>156398.09</v>
      </c>
      <c r="J57" s="111"/>
      <c r="K57" s="113">
        <v>158.78479999999999</v>
      </c>
      <c r="L57" s="111"/>
      <c r="M57" s="114">
        <v>181014.66</v>
      </c>
      <c r="N57" s="109"/>
      <c r="O57" s="113">
        <v>0</v>
      </c>
      <c r="P57" s="109"/>
      <c r="Q57" s="113">
        <v>0.5071</v>
      </c>
      <c r="R57" s="115"/>
    </row>
    <row r="58" spans="1:18" ht="19.5" customHeight="1" x14ac:dyDescent="0.2">
      <c r="A58" s="105" t="s">
        <v>936</v>
      </c>
      <c r="B58" s="103" t="s">
        <v>395</v>
      </c>
      <c r="C58" s="106" t="s">
        <v>937</v>
      </c>
      <c r="D58" s="107"/>
      <c r="E58" s="108">
        <v>1810</v>
      </c>
      <c r="F58" s="109"/>
      <c r="G58" s="110">
        <v>186.7225</v>
      </c>
      <c r="H58" s="111"/>
      <c r="I58" s="112">
        <v>337967.72</v>
      </c>
      <c r="J58" s="111"/>
      <c r="K58" s="113">
        <v>185.714</v>
      </c>
      <c r="L58" s="111"/>
      <c r="M58" s="114">
        <v>336142.29</v>
      </c>
      <c r="N58" s="109"/>
      <c r="O58" s="113">
        <v>1E-4</v>
      </c>
      <c r="P58" s="109"/>
      <c r="Q58" s="113">
        <v>0.94169999999999998</v>
      </c>
      <c r="R58" s="115"/>
    </row>
    <row r="59" spans="1:18" ht="19.5" customHeight="1" x14ac:dyDescent="0.2">
      <c r="A59" s="105" t="s">
        <v>910</v>
      </c>
      <c r="B59" s="103" t="s">
        <v>395</v>
      </c>
      <c r="C59" s="106" t="s">
        <v>911</v>
      </c>
      <c r="D59" s="107"/>
      <c r="E59" s="108">
        <v>3900</v>
      </c>
      <c r="F59" s="109"/>
      <c r="G59" s="110">
        <v>80.180199999999999</v>
      </c>
      <c r="H59" s="111"/>
      <c r="I59" s="112">
        <v>312702.71999999997</v>
      </c>
      <c r="J59" s="111"/>
      <c r="K59" s="113">
        <v>61.292900000000003</v>
      </c>
      <c r="L59" s="111"/>
      <c r="M59" s="114">
        <v>239042.37</v>
      </c>
      <c r="N59" s="109"/>
      <c r="O59" s="113">
        <v>5.9999999999999995E-4</v>
      </c>
      <c r="P59" s="109"/>
      <c r="Q59" s="113">
        <v>0.66969999999999996</v>
      </c>
      <c r="R59" s="115"/>
    </row>
    <row r="60" spans="1:18" ht="19.5" customHeight="1" x14ac:dyDescent="0.2">
      <c r="A60" s="105" t="s">
        <v>509</v>
      </c>
      <c r="B60" s="103" t="s">
        <v>395</v>
      </c>
      <c r="C60" s="106" t="s">
        <v>510</v>
      </c>
      <c r="D60" s="107"/>
      <c r="E60" s="108">
        <v>34434</v>
      </c>
      <c r="F60" s="109"/>
      <c r="G60" s="110">
        <v>23.47</v>
      </c>
      <c r="H60" s="111"/>
      <c r="I60" s="112">
        <v>808164.6</v>
      </c>
      <c r="J60" s="111"/>
      <c r="K60" s="113">
        <v>27.479399999999998</v>
      </c>
      <c r="L60" s="111"/>
      <c r="M60" s="114">
        <v>946226.06</v>
      </c>
      <c r="N60" s="109"/>
      <c r="O60" s="113">
        <v>0.7399</v>
      </c>
      <c r="P60" s="109"/>
      <c r="Q60" s="113">
        <v>2.6507999999999998</v>
      </c>
      <c r="R60" s="115"/>
    </row>
    <row r="61" spans="1:18" ht="19.5" customHeight="1" x14ac:dyDescent="0.2">
      <c r="A61" s="105" t="s">
        <v>512</v>
      </c>
      <c r="B61" s="103" t="s">
        <v>395</v>
      </c>
      <c r="C61" s="106" t="s">
        <v>513</v>
      </c>
      <c r="D61" s="107"/>
      <c r="E61" s="108">
        <v>10976</v>
      </c>
      <c r="F61" s="109"/>
      <c r="G61" s="110">
        <v>26.5398</v>
      </c>
      <c r="H61" s="111"/>
      <c r="I61" s="112">
        <v>291301.05</v>
      </c>
      <c r="J61" s="111"/>
      <c r="K61" s="113">
        <v>33.446899999999999</v>
      </c>
      <c r="L61" s="111"/>
      <c r="M61" s="114">
        <v>367113.39</v>
      </c>
      <c r="N61" s="109"/>
      <c r="O61" s="113">
        <v>0.53800000000000003</v>
      </c>
      <c r="P61" s="109"/>
      <c r="Q61" s="113">
        <v>1.0284</v>
      </c>
      <c r="R61" s="115"/>
    </row>
    <row r="62" spans="1:18" ht="19.5" customHeight="1" x14ac:dyDescent="0.2">
      <c r="A62" s="105" t="s">
        <v>942</v>
      </c>
      <c r="B62" s="103" t="s">
        <v>395</v>
      </c>
      <c r="C62" s="106" t="s">
        <v>943</v>
      </c>
      <c r="D62" s="107"/>
      <c r="E62" s="108">
        <v>2670</v>
      </c>
      <c r="F62" s="109"/>
      <c r="G62" s="110">
        <v>127.8716</v>
      </c>
      <c r="H62" s="111"/>
      <c r="I62" s="112">
        <v>341417.27</v>
      </c>
      <c r="J62" s="111"/>
      <c r="K62" s="113">
        <v>129.6833</v>
      </c>
      <c r="L62" s="111"/>
      <c r="M62" s="114">
        <v>346254.4</v>
      </c>
      <c r="N62" s="109"/>
      <c r="O62" s="113">
        <v>4.7000000000000002E-3</v>
      </c>
      <c r="P62" s="109"/>
      <c r="Q62" s="113">
        <v>0.97</v>
      </c>
      <c r="R62" s="115"/>
    </row>
    <row r="63" spans="1:18" ht="19.5" customHeight="1" x14ac:dyDescent="0.2">
      <c r="A63" s="105" t="s">
        <v>916</v>
      </c>
      <c r="B63" s="103" t="s">
        <v>395</v>
      </c>
      <c r="C63" s="106" t="s">
        <v>917</v>
      </c>
      <c r="D63" s="107"/>
      <c r="E63" s="108">
        <v>7390</v>
      </c>
      <c r="F63" s="109"/>
      <c r="G63" s="110">
        <v>49.8825</v>
      </c>
      <c r="H63" s="111"/>
      <c r="I63" s="112">
        <v>368631.87</v>
      </c>
      <c r="J63" s="111"/>
      <c r="K63" s="113">
        <v>49.682299999999998</v>
      </c>
      <c r="L63" s="111"/>
      <c r="M63" s="114">
        <v>367152.05</v>
      </c>
      <c r="N63" s="109"/>
      <c r="O63" s="113">
        <v>1E-4</v>
      </c>
      <c r="P63" s="109"/>
      <c r="Q63" s="113">
        <v>1.0285</v>
      </c>
      <c r="R63" s="115"/>
    </row>
    <row r="64" spans="1:18" ht="19.5" customHeight="1" x14ac:dyDescent="0.2">
      <c r="A64" s="105" t="s">
        <v>514</v>
      </c>
      <c r="B64" s="103" t="s">
        <v>395</v>
      </c>
      <c r="C64" s="106" t="s">
        <v>848</v>
      </c>
      <c r="D64" s="107"/>
      <c r="E64" s="108">
        <v>63136</v>
      </c>
      <c r="F64" s="109"/>
      <c r="G64" s="110">
        <v>9.2315000000000005</v>
      </c>
      <c r="H64" s="111"/>
      <c r="I64" s="112">
        <v>582841.1</v>
      </c>
      <c r="J64" s="111"/>
      <c r="K64" s="113">
        <v>10.2485</v>
      </c>
      <c r="L64" s="111"/>
      <c r="M64" s="114">
        <v>647052.4</v>
      </c>
      <c r="N64" s="109"/>
      <c r="O64" s="113"/>
      <c r="P64" s="109"/>
      <c r="Q64" s="113">
        <v>1.8126</v>
      </c>
      <c r="R64" s="115"/>
    </row>
    <row r="65" spans="1:19" ht="19.5" customHeight="1" x14ac:dyDescent="0.2">
      <c r="A65" s="105" t="s">
        <v>515</v>
      </c>
      <c r="B65" s="103" t="s">
        <v>395</v>
      </c>
      <c r="C65" s="106" t="s">
        <v>516</v>
      </c>
      <c r="D65" s="107"/>
      <c r="E65" s="108">
        <v>270066</v>
      </c>
      <c r="F65" s="109"/>
      <c r="G65" s="110">
        <v>3.5205000000000002</v>
      </c>
      <c r="H65" s="111"/>
      <c r="I65" s="112">
        <v>950765.73</v>
      </c>
      <c r="J65" s="111"/>
      <c r="K65" s="113">
        <v>4.2442000000000002</v>
      </c>
      <c r="L65" s="111"/>
      <c r="M65" s="114">
        <v>1146200.9099999999</v>
      </c>
      <c r="N65" s="109"/>
      <c r="O65" s="113">
        <v>0.57130000000000003</v>
      </c>
      <c r="P65" s="109"/>
      <c r="Q65" s="113">
        <v>3.2109999999999999</v>
      </c>
      <c r="R65" s="115"/>
    </row>
    <row r="66" spans="1:19" ht="19.5" customHeight="1" x14ac:dyDescent="0.2">
      <c r="A66" s="105" t="s">
        <v>517</v>
      </c>
      <c r="B66" s="103" t="s">
        <v>395</v>
      </c>
      <c r="C66" s="106" t="s">
        <v>518</v>
      </c>
      <c r="D66" s="107"/>
      <c r="E66" s="108">
        <v>1005</v>
      </c>
      <c r="F66" s="109"/>
      <c r="G66" s="110">
        <v>218.6618</v>
      </c>
      <c r="H66" s="111"/>
      <c r="I66" s="112">
        <v>219755.1</v>
      </c>
      <c r="J66" s="111"/>
      <c r="K66" s="113">
        <v>174.14709999999999</v>
      </c>
      <c r="L66" s="111"/>
      <c r="M66" s="114">
        <v>175017.84</v>
      </c>
      <c r="N66" s="109"/>
      <c r="O66" s="113">
        <v>5.0000000000000001E-4</v>
      </c>
      <c r="P66" s="109"/>
      <c r="Q66" s="113">
        <v>0.49030000000000001</v>
      </c>
      <c r="R66" s="115"/>
    </row>
    <row r="67" spans="1:19" ht="19.5" customHeight="1" x14ac:dyDescent="0.2">
      <c r="A67" s="105" t="s">
        <v>519</v>
      </c>
      <c r="B67" s="103" t="s">
        <v>395</v>
      </c>
      <c r="C67" s="106" t="s">
        <v>520</v>
      </c>
      <c r="D67" s="107"/>
      <c r="E67" s="108">
        <v>7410</v>
      </c>
      <c r="F67" s="109"/>
      <c r="G67" s="110">
        <v>67.8673</v>
      </c>
      <c r="H67" s="111"/>
      <c r="I67" s="112">
        <v>502896.7</v>
      </c>
      <c r="J67" s="111"/>
      <c r="K67" s="113">
        <v>79.211100000000002</v>
      </c>
      <c r="L67" s="111"/>
      <c r="M67" s="114">
        <v>586954.36</v>
      </c>
      <c r="N67" s="109"/>
      <c r="O67" s="113">
        <v>3.2599999999999997E-2</v>
      </c>
      <c r="P67" s="109"/>
      <c r="Q67" s="113">
        <v>1.6443000000000001</v>
      </c>
      <c r="R67" s="115"/>
    </row>
    <row r="68" spans="1:19" ht="19.5" customHeight="1" x14ac:dyDescent="0.2">
      <c r="A68" s="105" t="s">
        <v>466</v>
      </c>
      <c r="B68" s="103"/>
      <c r="C68" s="106"/>
      <c r="D68" s="107" t="s">
        <v>521</v>
      </c>
      <c r="E68" s="108"/>
      <c r="F68" s="109" t="s">
        <v>522</v>
      </c>
      <c r="G68" s="110"/>
      <c r="H68" s="111" t="s">
        <v>523</v>
      </c>
      <c r="I68" s="112"/>
      <c r="J68" s="111" t="s">
        <v>524</v>
      </c>
      <c r="K68" s="113"/>
      <c r="L68" s="111" t="s">
        <v>525</v>
      </c>
      <c r="M68" s="114"/>
      <c r="N68" s="109" t="s">
        <v>526</v>
      </c>
      <c r="O68" s="113"/>
      <c r="P68" s="109" t="s">
        <v>527</v>
      </c>
      <c r="Q68" s="113"/>
      <c r="R68" s="115"/>
    </row>
    <row r="69" spans="1:19" ht="19.5" customHeight="1" x14ac:dyDescent="0.2">
      <c r="A69" s="105" t="s">
        <v>474</v>
      </c>
      <c r="B69" s="103"/>
      <c r="C69" s="106"/>
      <c r="D69" s="107" t="s">
        <v>528</v>
      </c>
      <c r="E69" s="108"/>
      <c r="F69" s="109" t="s">
        <v>35</v>
      </c>
      <c r="G69" s="110"/>
      <c r="H69" s="111" t="s">
        <v>529</v>
      </c>
      <c r="I69" s="112"/>
      <c r="J69" s="111" t="s">
        <v>530</v>
      </c>
      <c r="K69" s="113"/>
      <c r="L69" s="111" t="s">
        <v>531</v>
      </c>
      <c r="M69" s="114"/>
      <c r="N69" s="109" t="s">
        <v>532</v>
      </c>
      <c r="O69" s="113"/>
      <c r="P69" s="109" t="s">
        <v>533</v>
      </c>
      <c r="Q69" s="113"/>
      <c r="R69" s="115"/>
    </row>
    <row r="70" spans="1:19" ht="19.5" customHeight="1" x14ac:dyDescent="0.2">
      <c r="A70" s="105" t="s">
        <v>534</v>
      </c>
      <c r="B70" s="103"/>
      <c r="C70" s="106"/>
      <c r="D70" s="107" t="s">
        <v>535</v>
      </c>
      <c r="E70" s="108"/>
      <c r="F70" s="109" t="s">
        <v>36</v>
      </c>
      <c r="G70" s="110"/>
      <c r="H70" s="111" t="s">
        <v>536</v>
      </c>
      <c r="I70" s="112">
        <v>4872841.95</v>
      </c>
      <c r="J70" s="111" t="s">
        <v>537</v>
      </c>
      <c r="K70" s="113"/>
      <c r="L70" s="111" t="s">
        <v>538</v>
      </c>
      <c r="M70" s="114">
        <v>5338170.74</v>
      </c>
      <c r="N70" s="109" t="s">
        <v>539</v>
      </c>
      <c r="O70" s="113"/>
      <c r="P70" s="109" t="s">
        <v>540</v>
      </c>
      <c r="Q70" s="113">
        <v>14.9543</v>
      </c>
      <c r="R70" s="115"/>
    </row>
    <row r="71" spans="1:19" ht="19.5" customHeight="1" x14ac:dyDescent="0.2">
      <c r="A71" s="105" t="s">
        <v>541</v>
      </c>
      <c r="B71" s="103"/>
      <c r="C71" s="106"/>
      <c r="D71" s="107" t="s">
        <v>542</v>
      </c>
      <c r="E71" s="108"/>
      <c r="F71" s="109" t="s">
        <v>543</v>
      </c>
      <c r="G71" s="110"/>
      <c r="H71" s="111" t="s">
        <v>544</v>
      </c>
      <c r="I71" s="112">
        <v>23551667</v>
      </c>
      <c r="J71" s="111" t="s">
        <v>545</v>
      </c>
      <c r="K71" s="113"/>
      <c r="L71" s="111" t="s">
        <v>546</v>
      </c>
      <c r="M71" s="114">
        <v>22599424.510000002</v>
      </c>
      <c r="N71" s="109" t="s">
        <v>547</v>
      </c>
      <c r="O71" s="113"/>
      <c r="P71" s="109" t="s">
        <v>548</v>
      </c>
      <c r="Q71" s="113">
        <v>63.309899999999999</v>
      </c>
      <c r="R71" s="115"/>
    </row>
    <row r="72" spans="1:19" ht="17.25" customHeight="1" x14ac:dyDescent="0.2">
      <c r="A72" s="116" t="s">
        <v>549</v>
      </c>
      <c r="B72" s="116"/>
      <c r="C72" s="116"/>
      <c r="D72" s="117"/>
      <c r="E72" s="118"/>
      <c r="F72" s="119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1"/>
      <c r="R72" s="122"/>
    </row>
    <row r="73" spans="1:19" ht="10.5" customHeight="1" x14ac:dyDescent="0.2">
      <c r="A73" s="116" t="s">
        <v>550</v>
      </c>
      <c r="B73" s="116"/>
      <c r="C73" s="116"/>
      <c r="D73" s="117"/>
      <c r="E73" s="118"/>
      <c r="F73" s="119"/>
      <c r="G73" s="120"/>
      <c r="H73" s="119"/>
      <c r="I73" s="123"/>
      <c r="J73" s="119"/>
      <c r="K73" s="120"/>
      <c r="L73" s="124"/>
      <c r="M73" s="123"/>
      <c r="N73" s="119"/>
      <c r="O73" s="121"/>
      <c r="P73" s="119"/>
      <c r="Q73" s="121"/>
      <c r="R73" s="122"/>
    </row>
    <row r="74" spans="1:19" ht="15.75" customHeight="1" x14ac:dyDescent="0.2">
      <c r="A74" s="116" t="s">
        <v>551</v>
      </c>
      <c r="B74" s="116"/>
      <c r="C74" s="116"/>
      <c r="D74" s="117"/>
      <c r="E74" s="118"/>
      <c r="F74" s="119"/>
      <c r="G74" s="120"/>
      <c r="H74" s="119"/>
      <c r="I74" s="123"/>
      <c r="J74" s="119"/>
      <c r="K74" s="120"/>
      <c r="L74" s="124"/>
      <c r="M74" s="123"/>
      <c r="N74" s="119"/>
      <c r="O74" s="121"/>
      <c r="P74" s="119"/>
      <c r="Q74" s="121"/>
      <c r="R74" s="122"/>
    </row>
    <row r="75" spans="1:19" ht="21.75" customHeight="1" x14ac:dyDescent="0.2">
      <c r="A75" s="116"/>
      <c r="B75" s="116"/>
      <c r="C75" s="116"/>
      <c r="D75" s="117"/>
      <c r="E75" s="118"/>
      <c r="F75" s="119"/>
      <c r="G75" s="120"/>
      <c r="H75" s="119"/>
      <c r="I75" s="123"/>
      <c r="J75" s="119"/>
      <c r="K75" s="120"/>
      <c r="L75" s="124"/>
      <c r="M75" s="123"/>
      <c r="N75" s="119"/>
      <c r="O75" s="121"/>
      <c r="P75" s="119"/>
      <c r="Q75" s="121"/>
      <c r="R75" s="122"/>
    </row>
    <row r="76" spans="1:19" x14ac:dyDescent="0.2">
      <c r="F76" s="91"/>
      <c r="H76" s="90"/>
      <c r="J76" s="90"/>
      <c r="N76" s="91"/>
      <c r="P76" s="91"/>
      <c r="R76" s="125" t="e">
        <f>#REF!-85736322.07</f>
        <v>#REF!</v>
      </c>
      <c r="S76" s="125" t="e">
        <f>#REF!-85736322.07</f>
        <v>#REF!</v>
      </c>
    </row>
    <row r="77" spans="1:19" ht="26.25" customHeight="1" x14ac:dyDescent="0.2">
      <c r="A77" s="126" t="s">
        <v>83</v>
      </c>
      <c r="E77" s="127" t="s">
        <v>85</v>
      </c>
      <c r="H77" s="90"/>
      <c r="I77" s="91" t="s">
        <v>84</v>
      </c>
      <c r="J77" s="91"/>
      <c r="L77" s="91"/>
      <c r="M77" s="224" t="s">
        <v>86</v>
      </c>
      <c r="N77" s="224"/>
      <c r="O77" s="224"/>
      <c r="P77" s="92"/>
    </row>
    <row r="78" spans="1:19" ht="24.75" customHeight="1" x14ac:dyDescent="0.2">
      <c r="A78" s="126" t="s">
        <v>961</v>
      </c>
      <c r="E78" s="128" t="s">
        <v>955</v>
      </c>
      <c r="I78" s="85"/>
      <c r="M78" s="225" t="s">
        <v>364</v>
      </c>
      <c r="N78" s="225"/>
      <c r="O78" s="225"/>
      <c r="P78" s="129"/>
    </row>
    <row r="79" spans="1:19" ht="30.75" customHeight="1" x14ac:dyDescent="0.2">
      <c r="M79" s="129"/>
      <c r="N79" s="129"/>
      <c r="O79" s="130"/>
      <c r="P79" s="129"/>
    </row>
    <row r="81" spans="2:13" x14ac:dyDescent="0.2">
      <c r="B81" s="131"/>
    </row>
    <row r="82" spans="2:13" x14ac:dyDescent="0.2">
      <c r="C82" s="188"/>
      <c r="D82" s="132"/>
      <c r="E82" s="118"/>
      <c r="F82" s="133"/>
      <c r="G82" s="134"/>
      <c r="H82" s="133"/>
      <c r="J82" s="133"/>
      <c r="K82" s="134"/>
      <c r="L82" s="133"/>
    </row>
    <row r="83" spans="2:13" x14ac:dyDescent="0.2">
      <c r="C83" s="188"/>
      <c r="D83" s="132"/>
      <c r="E83" s="118"/>
      <c r="F83" s="133"/>
      <c r="G83" s="134"/>
      <c r="H83" s="133"/>
      <c r="J83" s="133"/>
      <c r="K83" s="134"/>
      <c r="L83" s="133"/>
    </row>
    <row r="84" spans="2:13" x14ac:dyDescent="0.2">
      <c r="B84" s="226"/>
      <c r="C84" s="226"/>
      <c r="D84" s="226"/>
      <c r="E84" s="226"/>
      <c r="F84" s="133"/>
      <c r="G84" s="134"/>
      <c r="H84" s="133"/>
      <c r="I84" s="133"/>
      <c r="J84" s="133"/>
      <c r="K84" s="134"/>
      <c r="L84" s="133"/>
      <c r="M84" s="133"/>
    </row>
    <row r="85" spans="2:13" x14ac:dyDescent="0.2">
      <c r="B85" s="226"/>
      <c r="C85" s="226"/>
      <c r="D85" s="226"/>
      <c r="E85" s="226"/>
      <c r="F85" s="133"/>
      <c r="G85" s="134"/>
      <c r="H85" s="133"/>
      <c r="I85" s="133"/>
      <c r="J85" s="133"/>
      <c r="K85" s="134"/>
      <c r="L85" s="133"/>
      <c r="M85" s="133"/>
    </row>
    <row r="86" spans="2:13" x14ac:dyDescent="0.2">
      <c r="B86" s="226"/>
      <c r="C86" s="226"/>
      <c r="D86" s="226"/>
      <c r="E86" s="226"/>
      <c r="K86" s="134"/>
      <c r="L86" s="133"/>
      <c r="M86" s="133"/>
    </row>
    <row r="87" spans="2:13" x14ac:dyDescent="0.2">
      <c r="K87" s="134"/>
      <c r="L87" s="133"/>
      <c r="M87" s="133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77:O77"/>
    <mergeCell ref="M78:O78"/>
    <mergeCell ref="B84:E86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3"/>
  <sheetViews>
    <sheetView view="pageBreakPreview" topLeftCell="A16" zoomScaleNormal="100" zoomScaleSheetLayoutView="100" workbookViewId="0">
      <selection sqref="A1:M37"/>
    </sheetView>
  </sheetViews>
  <sheetFormatPr defaultColWidth="8" defaultRowHeight="12.75" customHeight="1" x14ac:dyDescent="0.2"/>
  <cols>
    <col min="1" max="1" width="18.85546875" style="85" customWidth="1"/>
    <col min="2" max="2" width="13.28515625" style="85" customWidth="1"/>
    <col min="3" max="3" width="10.140625" style="85" customWidth="1"/>
    <col min="4" max="4" width="5.140625" style="85" customWidth="1"/>
    <col min="5" max="5" width="14.7109375" style="85" customWidth="1"/>
    <col min="6" max="6" width="4.85546875" style="85" customWidth="1"/>
    <col min="7" max="7" width="15.7109375" style="85" customWidth="1"/>
    <col min="8" max="8" width="5" style="85" customWidth="1"/>
    <col min="9" max="9" width="16.140625" style="85" customWidth="1"/>
    <col min="10" max="10" width="4.85546875" style="85" customWidth="1"/>
    <col min="11" max="11" width="12.140625" style="85" customWidth="1"/>
    <col min="12" max="12" width="4.140625" style="85" customWidth="1"/>
    <col min="13" max="13" width="13.140625" style="85" customWidth="1"/>
    <col min="14" max="14" width="11.140625" style="85" customWidth="1"/>
    <col min="15" max="15" width="14.85546875" style="85" hidden="1" customWidth="1"/>
    <col min="16" max="256" width="9.140625" style="85" customWidth="1"/>
    <col min="257" max="16384" width="8" style="190"/>
  </cols>
  <sheetData>
    <row r="1" spans="1:13" x14ac:dyDescent="0.2">
      <c r="A1" s="85" t="s">
        <v>87</v>
      </c>
      <c r="C1" s="85" t="s">
        <v>833</v>
      </c>
    </row>
    <row r="2" spans="1:13" x14ac:dyDescent="0.2">
      <c r="A2" s="85" t="s">
        <v>88</v>
      </c>
    </row>
    <row r="3" spans="1:13" x14ac:dyDescent="0.2">
      <c r="A3" s="85" t="s">
        <v>89</v>
      </c>
    </row>
    <row r="4" spans="1:13" x14ac:dyDescent="0.2">
      <c r="A4" s="85" t="s">
        <v>90</v>
      </c>
    </row>
    <row r="5" spans="1:13" x14ac:dyDescent="0.2">
      <c r="A5" s="85" t="s">
        <v>91</v>
      </c>
    </row>
    <row r="6" spans="1:13" x14ac:dyDescent="0.2">
      <c r="A6" s="85" t="s">
        <v>953</v>
      </c>
    </row>
    <row r="7" spans="1:13" x14ac:dyDescent="0.2">
      <c r="A7" s="226" t="s">
        <v>552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13" x14ac:dyDescent="0.2">
      <c r="A8" s="226" t="s">
        <v>944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</row>
    <row r="9" spans="1:13" x14ac:dyDescent="0.2">
      <c r="A9" s="101" t="s">
        <v>553</v>
      </c>
    </row>
    <row r="10" spans="1:13" ht="17.25" customHeight="1" x14ac:dyDescent="0.2">
      <c r="A10" s="237" t="s">
        <v>367</v>
      </c>
      <c r="B10" s="238"/>
      <c r="C10" s="239"/>
      <c r="D10" s="234" t="s">
        <v>341</v>
      </c>
      <c r="E10" s="234" t="s">
        <v>554</v>
      </c>
      <c r="F10" s="234" t="s">
        <v>341</v>
      </c>
      <c r="G10" s="234" t="s">
        <v>555</v>
      </c>
      <c r="H10" s="234" t="s">
        <v>556</v>
      </c>
      <c r="I10" s="234" t="s">
        <v>372</v>
      </c>
      <c r="J10" s="234" t="s">
        <v>341</v>
      </c>
      <c r="K10" s="234" t="s">
        <v>557</v>
      </c>
      <c r="L10" s="234" t="s">
        <v>341</v>
      </c>
      <c r="M10" s="234" t="s">
        <v>374</v>
      </c>
    </row>
    <row r="11" spans="1:13" ht="82.5" customHeight="1" x14ac:dyDescent="0.2">
      <c r="A11" s="103" t="s">
        <v>375</v>
      </c>
      <c r="B11" s="103" t="s">
        <v>376</v>
      </c>
      <c r="C11" s="103" t="s">
        <v>377</v>
      </c>
      <c r="D11" s="235"/>
      <c r="E11" s="236"/>
      <c r="F11" s="235"/>
      <c r="G11" s="236"/>
      <c r="H11" s="235"/>
      <c r="I11" s="236"/>
      <c r="J11" s="235"/>
      <c r="K11" s="236"/>
      <c r="L11" s="235"/>
      <c r="M11" s="236"/>
    </row>
    <row r="12" spans="1:13" ht="12" customHeight="1" x14ac:dyDescent="0.2">
      <c r="A12" s="242">
        <v>1</v>
      </c>
      <c r="B12" s="243"/>
      <c r="C12" s="244"/>
      <c r="D12" s="236"/>
      <c r="E12" s="103">
        <v>2</v>
      </c>
      <c r="F12" s="236"/>
      <c r="G12" s="103">
        <v>3</v>
      </c>
      <c r="H12" s="236"/>
      <c r="I12" s="103">
        <v>4</v>
      </c>
      <c r="J12" s="236"/>
      <c r="K12" s="103">
        <v>5</v>
      </c>
      <c r="L12" s="236"/>
      <c r="M12" s="103">
        <v>6</v>
      </c>
    </row>
    <row r="13" spans="1:13" ht="25.5" x14ac:dyDescent="0.2">
      <c r="A13" s="105" t="s">
        <v>558</v>
      </c>
      <c r="B13" s="103"/>
      <c r="C13" s="103"/>
      <c r="D13" s="107" t="s">
        <v>559</v>
      </c>
      <c r="E13" s="135"/>
      <c r="F13" s="107" t="s">
        <v>560</v>
      </c>
      <c r="G13" s="135"/>
      <c r="H13" s="107" t="s">
        <v>561</v>
      </c>
      <c r="I13" s="135"/>
      <c r="J13" s="107" t="s">
        <v>562</v>
      </c>
      <c r="K13" s="113"/>
      <c r="L13" s="136" t="s">
        <v>563</v>
      </c>
      <c r="M13" s="113"/>
    </row>
    <row r="14" spans="1:13" x14ac:dyDescent="0.2">
      <c r="A14" s="105" t="s">
        <v>564</v>
      </c>
      <c r="B14" s="103"/>
      <c r="C14" s="103"/>
      <c r="D14" s="107" t="s">
        <v>565</v>
      </c>
      <c r="E14" s="135">
        <v>1973378</v>
      </c>
      <c r="F14" s="107" t="s">
        <v>566</v>
      </c>
      <c r="G14" s="135">
        <v>1938797.13</v>
      </c>
      <c r="H14" s="107" t="s">
        <v>567</v>
      </c>
      <c r="I14" s="135">
        <v>1976665.4214000001</v>
      </c>
      <c r="J14" s="107" t="s">
        <v>568</v>
      </c>
      <c r="K14" s="113"/>
      <c r="L14" s="136" t="s">
        <v>569</v>
      </c>
      <c r="M14" s="113">
        <v>5.5373999999999999</v>
      </c>
    </row>
    <row r="15" spans="1:13" x14ac:dyDescent="0.2">
      <c r="A15" s="105" t="s">
        <v>570</v>
      </c>
      <c r="B15" s="103" t="s">
        <v>571</v>
      </c>
      <c r="C15" s="103" t="s">
        <v>572</v>
      </c>
      <c r="D15" s="107"/>
      <c r="E15" s="135">
        <v>968000</v>
      </c>
      <c r="F15" s="107"/>
      <c r="G15" s="135">
        <v>974371.89</v>
      </c>
      <c r="H15" s="107"/>
      <c r="I15" s="135">
        <v>978648</v>
      </c>
      <c r="J15" s="107"/>
      <c r="K15" s="113">
        <v>3.8719999999999999</v>
      </c>
      <c r="L15" s="136"/>
      <c r="M15" s="113">
        <v>2.7416</v>
      </c>
    </row>
    <row r="16" spans="1:13" x14ac:dyDescent="0.2">
      <c r="A16" s="105" t="s">
        <v>570</v>
      </c>
      <c r="B16" s="103" t="s">
        <v>571</v>
      </c>
      <c r="C16" s="103" t="s">
        <v>573</v>
      </c>
      <c r="D16" s="107"/>
      <c r="E16" s="135">
        <v>436591.6</v>
      </c>
      <c r="F16" s="107"/>
      <c r="G16" s="135">
        <v>442510</v>
      </c>
      <c r="H16" s="107"/>
      <c r="I16" s="135">
        <v>436591.6</v>
      </c>
      <c r="J16" s="107"/>
      <c r="K16" s="113">
        <v>10.606199999999999</v>
      </c>
      <c r="L16" s="136"/>
      <c r="M16" s="113">
        <v>1.2231000000000001</v>
      </c>
    </row>
    <row r="17" spans="1:13" x14ac:dyDescent="0.2">
      <c r="A17" s="105" t="s">
        <v>570</v>
      </c>
      <c r="B17" s="103" t="s">
        <v>571</v>
      </c>
      <c r="C17" s="103" t="s">
        <v>832</v>
      </c>
      <c r="D17" s="107"/>
      <c r="E17" s="135">
        <v>197892</v>
      </c>
      <c r="F17" s="107"/>
      <c r="G17" s="135">
        <v>192474.77</v>
      </c>
      <c r="H17" s="107"/>
      <c r="I17" s="135">
        <v>195913.08</v>
      </c>
      <c r="J17" s="107"/>
      <c r="K17" s="113">
        <v>5.9988999999999999</v>
      </c>
      <c r="L17" s="136"/>
      <c r="M17" s="113">
        <v>0.54879999999999995</v>
      </c>
    </row>
    <row r="18" spans="1:13" x14ac:dyDescent="0.2">
      <c r="A18" s="105" t="s">
        <v>570</v>
      </c>
      <c r="B18" s="103" t="s">
        <v>571</v>
      </c>
      <c r="C18" s="103" t="s">
        <v>574</v>
      </c>
      <c r="D18" s="107"/>
      <c r="E18" s="135">
        <v>21628</v>
      </c>
      <c r="F18" s="107"/>
      <c r="G18" s="135">
        <v>18242.02</v>
      </c>
      <c r="H18" s="107"/>
      <c r="I18" s="135">
        <v>21390.09</v>
      </c>
      <c r="J18" s="107"/>
      <c r="K18" s="113">
        <v>0.99129999999999996</v>
      </c>
      <c r="L18" s="136"/>
      <c r="M18" s="113">
        <v>5.9900000000000002E-2</v>
      </c>
    </row>
    <row r="19" spans="1:13" x14ac:dyDescent="0.2">
      <c r="A19" s="105" t="s">
        <v>570</v>
      </c>
      <c r="B19" s="103" t="s">
        <v>571</v>
      </c>
      <c r="C19" s="103" t="s">
        <v>575</v>
      </c>
      <c r="D19" s="107"/>
      <c r="E19" s="135">
        <v>189266.4</v>
      </c>
      <c r="F19" s="107"/>
      <c r="G19" s="135">
        <v>155198.45000000001</v>
      </c>
      <c r="H19" s="107"/>
      <c r="I19" s="135">
        <v>187354.81</v>
      </c>
      <c r="J19" s="107"/>
      <c r="K19" s="113">
        <v>3.4662000000000002</v>
      </c>
      <c r="L19" s="136"/>
      <c r="M19" s="113">
        <v>0.52490000000000003</v>
      </c>
    </row>
    <row r="20" spans="1:13" x14ac:dyDescent="0.2">
      <c r="A20" s="105" t="s">
        <v>570</v>
      </c>
      <c r="B20" s="103" t="s">
        <v>571</v>
      </c>
      <c r="C20" s="103" t="s">
        <v>576</v>
      </c>
      <c r="D20" s="107"/>
      <c r="E20" s="135">
        <v>160000</v>
      </c>
      <c r="F20" s="107"/>
      <c r="G20" s="135">
        <v>156000</v>
      </c>
      <c r="H20" s="107"/>
      <c r="I20" s="135">
        <v>156767.84</v>
      </c>
      <c r="J20" s="107"/>
      <c r="K20" s="113"/>
      <c r="L20" s="136"/>
      <c r="M20" s="113">
        <v>0.43919999999999998</v>
      </c>
    </row>
    <row r="21" spans="1:13" ht="76.5" x14ac:dyDescent="0.2">
      <c r="A21" s="105" t="s">
        <v>577</v>
      </c>
      <c r="B21" s="103"/>
      <c r="C21" s="103"/>
      <c r="D21" s="107" t="s">
        <v>578</v>
      </c>
      <c r="E21" s="135"/>
      <c r="F21" s="107" t="s">
        <v>579</v>
      </c>
      <c r="G21" s="135"/>
      <c r="H21" s="107" t="s">
        <v>580</v>
      </c>
      <c r="I21" s="135"/>
      <c r="J21" s="107" t="s">
        <v>581</v>
      </c>
      <c r="K21" s="113"/>
      <c r="L21" s="136" t="s">
        <v>582</v>
      </c>
      <c r="M21" s="113"/>
    </row>
    <row r="22" spans="1:13" ht="25.5" x14ac:dyDescent="0.2">
      <c r="A22" s="105" t="s">
        <v>583</v>
      </c>
      <c r="B22" s="103"/>
      <c r="C22" s="103"/>
      <c r="D22" s="107" t="s">
        <v>584</v>
      </c>
      <c r="E22" s="135"/>
      <c r="F22" s="107" t="s">
        <v>585</v>
      </c>
      <c r="G22" s="135"/>
      <c r="H22" s="107" t="s">
        <v>586</v>
      </c>
      <c r="I22" s="135"/>
      <c r="J22" s="107" t="s">
        <v>587</v>
      </c>
      <c r="K22" s="113"/>
      <c r="L22" s="136" t="s">
        <v>588</v>
      </c>
      <c r="M22" s="113"/>
    </row>
    <row r="23" spans="1:13" ht="38.25" x14ac:dyDescent="0.2">
      <c r="A23" s="105" t="s">
        <v>589</v>
      </c>
      <c r="B23" s="103"/>
      <c r="C23" s="103"/>
      <c r="D23" s="107" t="s">
        <v>590</v>
      </c>
      <c r="E23" s="135">
        <v>1973378</v>
      </c>
      <c r="F23" s="107" t="s">
        <v>591</v>
      </c>
      <c r="G23" s="135">
        <v>1938797.13</v>
      </c>
      <c r="H23" s="107" t="s">
        <v>592</v>
      </c>
      <c r="I23" s="135">
        <v>1976665.42</v>
      </c>
      <c r="J23" s="107" t="s">
        <v>593</v>
      </c>
      <c r="K23" s="113"/>
      <c r="L23" s="136" t="s">
        <v>594</v>
      </c>
      <c r="M23" s="113">
        <v>5.5373999999999999</v>
      </c>
    </row>
    <row r="24" spans="1:13" ht="25.5" x14ac:dyDescent="0.2">
      <c r="A24" s="105" t="s">
        <v>595</v>
      </c>
      <c r="B24" s="103"/>
      <c r="C24" s="103"/>
      <c r="D24" s="107" t="s">
        <v>596</v>
      </c>
      <c r="E24" s="135"/>
      <c r="F24" s="107" t="s">
        <v>597</v>
      </c>
      <c r="G24" s="135"/>
      <c r="H24" s="107" t="s">
        <v>598</v>
      </c>
      <c r="I24" s="135"/>
      <c r="J24" s="107" t="s">
        <v>599</v>
      </c>
      <c r="K24" s="113"/>
      <c r="L24" s="136" t="s">
        <v>600</v>
      </c>
      <c r="M24" s="113"/>
    </row>
    <row r="25" spans="1:13" ht="51" x14ac:dyDescent="0.2">
      <c r="A25" s="105" t="s">
        <v>601</v>
      </c>
      <c r="B25" s="103"/>
      <c r="C25" s="103"/>
      <c r="D25" s="107" t="s">
        <v>602</v>
      </c>
      <c r="E25" s="135"/>
      <c r="F25" s="107" t="s">
        <v>603</v>
      </c>
      <c r="G25" s="135"/>
      <c r="H25" s="107" t="s">
        <v>604</v>
      </c>
      <c r="I25" s="135"/>
      <c r="J25" s="107" t="s">
        <v>605</v>
      </c>
      <c r="K25" s="113"/>
      <c r="L25" s="136" t="s">
        <v>606</v>
      </c>
      <c r="M25" s="113"/>
    </row>
    <row r="26" spans="1:13" ht="25.5" x14ac:dyDescent="0.2">
      <c r="A26" s="105" t="s">
        <v>607</v>
      </c>
      <c r="B26" s="103"/>
      <c r="C26" s="103"/>
      <c r="D26" s="107" t="s">
        <v>608</v>
      </c>
      <c r="E26" s="135">
        <v>3946864.94</v>
      </c>
      <c r="F26" s="107" t="s">
        <v>609</v>
      </c>
      <c r="G26" s="135">
        <v>3953832.53</v>
      </c>
      <c r="H26" s="107" t="s">
        <v>610</v>
      </c>
      <c r="I26" s="135">
        <v>3946470.2535000001</v>
      </c>
      <c r="J26" s="107" t="s">
        <v>611</v>
      </c>
      <c r="K26" s="113"/>
      <c r="L26" s="136" t="s">
        <v>612</v>
      </c>
      <c r="M26" s="113">
        <v>11.0556</v>
      </c>
    </row>
    <row r="27" spans="1:13" x14ac:dyDescent="0.2">
      <c r="A27" s="105" t="s">
        <v>918</v>
      </c>
      <c r="B27" s="103" t="s">
        <v>571</v>
      </c>
      <c r="C27" s="103" t="s">
        <v>945</v>
      </c>
      <c r="D27" s="107"/>
      <c r="E27" s="135">
        <v>3946864.94</v>
      </c>
      <c r="F27" s="107"/>
      <c r="G27" s="135">
        <v>3953832.53</v>
      </c>
      <c r="H27" s="107"/>
      <c r="I27" s="135">
        <v>3946470.25</v>
      </c>
      <c r="J27" s="107"/>
      <c r="K27" s="113"/>
      <c r="L27" s="136"/>
      <c r="M27" s="113">
        <v>11.0556</v>
      </c>
    </row>
    <row r="28" spans="1:13" ht="25.5" x14ac:dyDescent="0.2">
      <c r="A28" s="105" t="s">
        <v>613</v>
      </c>
      <c r="B28" s="103"/>
      <c r="C28" s="103"/>
      <c r="D28" s="107" t="s">
        <v>614</v>
      </c>
      <c r="E28" s="135"/>
      <c r="F28" s="107" t="s">
        <v>615</v>
      </c>
      <c r="G28" s="135"/>
      <c r="H28" s="107" t="s">
        <v>616</v>
      </c>
      <c r="I28" s="135"/>
      <c r="J28" s="107" t="s">
        <v>617</v>
      </c>
      <c r="K28" s="113"/>
      <c r="L28" s="136" t="s">
        <v>618</v>
      </c>
      <c r="M28" s="113"/>
    </row>
    <row r="29" spans="1:13" ht="38.25" x14ac:dyDescent="0.2">
      <c r="A29" s="105" t="s">
        <v>619</v>
      </c>
      <c r="B29" s="103"/>
      <c r="C29" s="103"/>
      <c r="D29" s="107" t="s">
        <v>620</v>
      </c>
      <c r="E29" s="135">
        <v>3946864.94</v>
      </c>
      <c r="F29" s="107" t="s">
        <v>621</v>
      </c>
      <c r="G29" s="135">
        <v>3953832.53</v>
      </c>
      <c r="H29" s="107" t="s">
        <v>622</v>
      </c>
      <c r="I29" s="135">
        <v>3946470.25</v>
      </c>
      <c r="J29" s="107" t="s">
        <v>32</v>
      </c>
      <c r="K29" s="113"/>
      <c r="L29" s="136" t="s">
        <v>623</v>
      </c>
      <c r="M29" s="113">
        <v>11.0556</v>
      </c>
    </row>
    <row r="30" spans="1:13" ht="25.5" x14ac:dyDescent="0.2">
      <c r="A30" s="105" t="s">
        <v>624</v>
      </c>
      <c r="B30" s="103"/>
      <c r="C30" s="103"/>
      <c r="D30" s="107" t="s">
        <v>625</v>
      </c>
      <c r="E30" s="135">
        <v>5920242.9400000004</v>
      </c>
      <c r="F30" s="107" t="s">
        <v>626</v>
      </c>
      <c r="G30" s="135">
        <v>5892629.6600000001</v>
      </c>
      <c r="H30" s="107" t="s">
        <v>627</v>
      </c>
      <c r="I30" s="135">
        <v>5923135.6699999999</v>
      </c>
      <c r="J30" s="107" t="s">
        <v>33</v>
      </c>
      <c r="K30" s="113"/>
      <c r="L30" s="136" t="s">
        <v>628</v>
      </c>
      <c r="M30" s="113">
        <v>16.593</v>
      </c>
    </row>
    <row r="31" spans="1:13" ht="18.75" customHeight="1" x14ac:dyDescent="0.2">
      <c r="A31" s="86" t="s">
        <v>549</v>
      </c>
      <c r="B31" s="137"/>
      <c r="C31" s="137"/>
      <c r="D31" s="138"/>
      <c r="E31" s="139"/>
      <c r="F31" s="139"/>
      <c r="G31" s="139"/>
      <c r="H31" s="139"/>
      <c r="I31" s="139"/>
      <c r="J31" s="139"/>
      <c r="K31" s="139"/>
      <c r="L31" s="139"/>
      <c r="M31" s="139"/>
    </row>
    <row r="32" spans="1:13" x14ac:dyDescent="0.2">
      <c r="A32" s="86" t="s">
        <v>550</v>
      </c>
      <c r="B32" s="137"/>
      <c r="E32" s="139"/>
      <c r="F32" s="139"/>
      <c r="G32" s="139"/>
      <c r="H32" s="139"/>
      <c r="I32" s="139"/>
      <c r="J32" s="139"/>
      <c r="K32" s="139"/>
      <c r="L32" s="139"/>
      <c r="M32" s="139"/>
    </row>
    <row r="33" spans="1:13" ht="12" customHeight="1" x14ac:dyDescent="0.2">
      <c r="A33" s="86" t="s">
        <v>551</v>
      </c>
      <c r="B33" s="137"/>
      <c r="J33" s="129"/>
      <c r="K33" s="129"/>
      <c r="L33" s="129"/>
      <c r="M33" s="129"/>
    </row>
    <row r="34" spans="1:13" ht="12" customHeight="1" x14ac:dyDescent="0.2">
      <c r="A34" s="86" t="s">
        <v>629</v>
      </c>
      <c r="B34" s="137"/>
      <c r="J34" s="129"/>
      <c r="K34" s="129"/>
      <c r="L34" s="129"/>
      <c r="M34" s="129"/>
    </row>
    <row r="35" spans="1:13" x14ac:dyDescent="0.2">
      <c r="H35" s="127"/>
      <c r="J35" s="129"/>
    </row>
    <row r="36" spans="1:13" x14ac:dyDescent="0.2">
      <c r="A36" s="127" t="s">
        <v>83</v>
      </c>
      <c r="E36" s="127" t="s">
        <v>85</v>
      </c>
      <c r="H36" s="127" t="s">
        <v>84</v>
      </c>
      <c r="J36" s="129"/>
      <c r="K36" s="224" t="s">
        <v>86</v>
      </c>
      <c r="L36" s="224"/>
      <c r="M36" s="224"/>
    </row>
    <row r="37" spans="1:13" ht="27" customHeight="1" x14ac:dyDescent="0.2">
      <c r="A37" s="127" t="s">
        <v>961</v>
      </c>
      <c r="E37" s="128" t="s">
        <v>955</v>
      </c>
      <c r="J37" s="129"/>
      <c r="K37" s="225" t="s">
        <v>364</v>
      </c>
      <c r="L37" s="225"/>
      <c r="M37" s="225"/>
    </row>
    <row r="38" spans="1:13" x14ac:dyDescent="0.2">
      <c r="J38" s="129"/>
      <c r="K38" s="129"/>
      <c r="L38" s="129"/>
      <c r="M38" s="129"/>
    </row>
    <row r="41" spans="1:13" x14ac:dyDescent="0.2">
      <c r="B41" s="226"/>
      <c r="C41" s="226"/>
      <c r="D41" s="226"/>
      <c r="E41" s="226"/>
    </row>
    <row r="42" spans="1:13" x14ac:dyDescent="0.2">
      <c r="B42" s="226"/>
      <c r="C42" s="226"/>
      <c r="D42" s="226"/>
      <c r="E42" s="226"/>
    </row>
    <row r="43" spans="1:13" x14ac:dyDescent="0.2">
      <c r="B43" s="226"/>
      <c r="C43" s="226"/>
      <c r="D43" s="226"/>
      <c r="E43" s="226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1:E43"/>
    <mergeCell ref="K10:K11"/>
    <mergeCell ref="L10:L12"/>
    <mergeCell ref="M10:M11"/>
    <mergeCell ref="A12:C12"/>
    <mergeCell ref="K36:M36"/>
    <mergeCell ref="K37:M37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sqref="A1:N38"/>
    </sheetView>
  </sheetViews>
  <sheetFormatPr defaultColWidth="8" defaultRowHeight="12.75" customHeight="1" x14ac:dyDescent="0.2"/>
  <cols>
    <col min="1" max="1" width="4.140625" style="85" customWidth="1"/>
    <col min="2" max="2" width="20.5703125" style="85" customWidth="1"/>
    <col min="3" max="3" width="10.85546875" style="85" customWidth="1"/>
    <col min="4" max="4" width="10" style="85" customWidth="1"/>
    <col min="5" max="5" width="6.7109375" style="85" customWidth="1"/>
    <col min="6" max="6" width="14.140625" style="85" customWidth="1"/>
    <col min="7" max="7" width="6" style="85" customWidth="1"/>
    <col min="8" max="8" width="15" style="85" customWidth="1"/>
    <col min="9" max="9" width="6.7109375" style="85" customWidth="1"/>
    <col min="10" max="10" width="15.7109375" style="85" customWidth="1"/>
    <col min="11" max="11" width="7.5703125" style="85" customWidth="1"/>
    <col min="12" max="12" width="13.140625" style="85" customWidth="1"/>
    <col min="13" max="13" width="6.85546875" style="85" customWidth="1"/>
    <col min="14" max="14" width="14.85546875" style="85" customWidth="1"/>
    <col min="15" max="15" width="10.140625" style="85" customWidth="1"/>
    <col min="16" max="16" width="11.42578125" style="85" hidden="1" customWidth="1"/>
    <col min="17" max="256" width="9.140625" style="85" customWidth="1"/>
    <col min="257" max="16384" width="8" style="190"/>
  </cols>
  <sheetData>
    <row r="1" spans="1:14" x14ac:dyDescent="0.2">
      <c r="A1" s="85" t="s">
        <v>87</v>
      </c>
      <c r="C1" s="85" t="s">
        <v>833</v>
      </c>
    </row>
    <row r="2" spans="1:14" x14ac:dyDescent="0.2">
      <c r="A2" s="85" t="s">
        <v>88</v>
      </c>
    </row>
    <row r="3" spans="1:14" x14ac:dyDescent="0.2">
      <c r="A3" s="85" t="s">
        <v>89</v>
      </c>
    </row>
    <row r="4" spans="1:14" x14ac:dyDescent="0.2">
      <c r="A4" s="85" t="s">
        <v>90</v>
      </c>
    </row>
    <row r="5" spans="1:14" x14ac:dyDescent="0.2">
      <c r="A5" s="85" t="s">
        <v>91</v>
      </c>
    </row>
    <row r="6" spans="1:14" x14ac:dyDescent="0.2">
      <c r="A6" s="85" t="s">
        <v>953</v>
      </c>
    </row>
    <row r="9" spans="1:14" x14ac:dyDescent="0.2">
      <c r="B9" s="226" t="s">
        <v>365</v>
      </c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</row>
    <row r="10" spans="1:14" x14ac:dyDescent="0.2">
      <c r="B10" s="226" t="s">
        <v>944</v>
      </c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 x14ac:dyDescent="0.2"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</row>
    <row r="12" spans="1:14" x14ac:dyDescent="0.2">
      <c r="A12" s="85" t="s">
        <v>630</v>
      </c>
      <c r="B12" s="85" t="s">
        <v>631</v>
      </c>
    </row>
    <row r="13" spans="1:14" ht="15" customHeight="1" x14ac:dyDescent="0.2">
      <c r="A13" s="247" t="s">
        <v>632</v>
      </c>
      <c r="B13" s="249" t="s">
        <v>367</v>
      </c>
      <c r="C13" s="250"/>
      <c r="D13" s="251"/>
      <c r="E13" s="234" t="s">
        <v>341</v>
      </c>
      <c r="F13" s="234" t="s">
        <v>554</v>
      </c>
      <c r="G13" s="234" t="s">
        <v>341</v>
      </c>
      <c r="H13" s="234" t="s">
        <v>555</v>
      </c>
      <c r="I13" s="234" t="s">
        <v>341</v>
      </c>
      <c r="J13" s="234" t="s">
        <v>372</v>
      </c>
      <c r="K13" s="234" t="s">
        <v>341</v>
      </c>
      <c r="L13" s="234" t="s">
        <v>633</v>
      </c>
      <c r="M13" s="234" t="s">
        <v>341</v>
      </c>
      <c r="N13" s="234" t="s">
        <v>374</v>
      </c>
    </row>
    <row r="14" spans="1:14" ht="78.75" customHeight="1" x14ac:dyDescent="0.2">
      <c r="A14" s="248"/>
      <c r="B14" s="103" t="s">
        <v>375</v>
      </c>
      <c r="C14" s="106" t="s">
        <v>376</v>
      </c>
      <c r="D14" s="103" t="s">
        <v>377</v>
      </c>
      <c r="E14" s="235"/>
      <c r="F14" s="236"/>
      <c r="G14" s="235"/>
      <c r="H14" s="236"/>
      <c r="I14" s="235"/>
      <c r="J14" s="236"/>
      <c r="K14" s="235"/>
      <c r="L14" s="236"/>
      <c r="M14" s="235"/>
      <c r="N14" s="236"/>
    </row>
    <row r="15" spans="1:14" x14ac:dyDescent="0.2">
      <c r="B15" s="141">
        <v>1</v>
      </c>
      <c r="C15" s="242">
        <v>2</v>
      </c>
      <c r="D15" s="244"/>
      <c r="E15" s="236"/>
      <c r="F15" s="103">
        <v>3</v>
      </c>
      <c r="G15" s="236"/>
      <c r="H15" s="103">
        <v>4</v>
      </c>
      <c r="I15" s="236"/>
      <c r="J15" s="103">
        <v>5</v>
      </c>
      <c r="K15" s="236"/>
      <c r="L15" s="103">
        <v>6</v>
      </c>
      <c r="M15" s="236"/>
      <c r="N15" s="103">
        <v>7</v>
      </c>
    </row>
    <row r="16" spans="1:14" ht="38.25" x14ac:dyDescent="0.2">
      <c r="A16" s="103" t="s">
        <v>342</v>
      </c>
      <c r="B16" s="142" t="s">
        <v>634</v>
      </c>
      <c r="C16" s="143"/>
      <c r="D16" s="143"/>
      <c r="E16" s="107" t="s">
        <v>635</v>
      </c>
      <c r="F16" s="144"/>
      <c r="G16" s="107" t="s">
        <v>636</v>
      </c>
      <c r="H16" s="144"/>
      <c r="I16" s="107" t="s">
        <v>637</v>
      </c>
      <c r="J16" s="144"/>
      <c r="K16" s="103" t="s">
        <v>638</v>
      </c>
      <c r="L16" s="145"/>
      <c r="M16" s="107" t="s">
        <v>639</v>
      </c>
      <c r="N16" s="145"/>
    </row>
    <row r="17" spans="1:14" x14ac:dyDescent="0.2">
      <c r="A17" s="103" t="s">
        <v>344</v>
      </c>
      <c r="B17" s="142" t="s">
        <v>640</v>
      </c>
      <c r="C17" s="143"/>
      <c r="D17" s="143"/>
      <c r="E17" s="107" t="s">
        <v>641</v>
      </c>
      <c r="F17" s="144"/>
      <c r="G17" s="107" t="s">
        <v>642</v>
      </c>
      <c r="H17" s="144"/>
      <c r="I17" s="107" t="s">
        <v>643</v>
      </c>
      <c r="J17" s="144"/>
      <c r="K17" s="103" t="s">
        <v>644</v>
      </c>
      <c r="L17" s="145"/>
      <c r="M17" s="107" t="s">
        <v>645</v>
      </c>
      <c r="N17" s="145"/>
    </row>
    <row r="18" spans="1:14" x14ac:dyDescent="0.2">
      <c r="A18" s="103" t="s">
        <v>346</v>
      </c>
      <c r="B18" s="142" t="s">
        <v>646</v>
      </c>
      <c r="C18" s="143"/>
      <c r="D18" s="143"/>
      <c r="E18" s="107" t="s">
        <v>647</v>
      </c>
      <c r="F18" s="144"/>
      <c r="G18" s="107" t="s">
        <v>648</v>
      </c>
      <c r="H18" s="144"/>
      <c r="I18" s="107" t="s">
        <v>649</v>
      </c>
      <c r="J18" s="144"/>
      <c r="K18" s="103" t="s">
        <v>650</v>
      </c>
      <c r="L18" s="145"/>
      <c r="M18" s="107" t="s">
        <v>651</v>
      </c>
      <c r="N18" s="145"/>
    </row>
    <row r="19" spans="1:14" x14ac:dyDescent="0.2">
      <c r="A19" s="103" t="s">
        <v>348</v>
      </c>
      <c r="B19" s="142" t="s">
        <v>652</v>
      </c>
      <c r="C19" s="143"/>
      <c r="D19" s="143"/>
      <c r="E19" s="107" t="s">
        <v>653</v>
      </c>
      <c r="F19" s="144"/>
      <c r="G19" s="107" t="s">
        <v>654</v>
      </c>
      <c r="H19" s="144"/>
      <c r="I19" s="107" t="s">
        <v>655</v>
      </c>
      <c r="J19" s="144"/>
      <c r="K19" s="103" t="s">
        <v>656</v>
      </c>
      <c r="L19" s="145"/>
      <c r="M19" s="107" t="s">
        <v>657</v>
      </c>
      <c r="N19" s="145"/>
    </row>
    <row r="20" spans="1:14" x14ac:dyDescent="0.2">
      <c r="A20" s="103" t="s">
        <v>44</v>
      </c>
      <c r="B20" s="142" t="s">
        <v>658</v>
      </c>
      <c r="C20" s="143"/>
      <c r="D20" s="143"/>
      <c r="E20" s="107" t="s">
        <v>659</v>
      </c>
      <c r="F20" s="144"/>
      <c r="G20" s="107" t="s">
        <v>660</v>
      </c>
      <c r="H20" s="144"/>
      <c r="I20" s="107" t="s">
        <v>661</v>
      </c>
      <c r="J20" s="144"/>
      <c r="K20" s="103" t="s">
        <v>662</v>
      </c>
      <c r="L20" s="145"/>
      <c r="M20" s="107" t="s">
        <v>663</v>
      </c>
      <c r="N20" s="145"/>
    </row>
    <row r="21" spans="1:14" ht="25.5" x14ac:dyDescent="0.2">
      <c r="A21" s="103" t="s">
        <v>664</v>
      </c>
      <c r="B21" s="142" t="s">
        <v>665</v>
      </c>
      <c r="C21" s="143"/>
      <c r="D21" s="143"/>
      <c r="E21" s="107" t="s">
        <v>666</v>
      </c>
      <c r="F21" s="144"/>
      <c r="G21" s="107" t="s">
        <v>667</v>
      </c>
      <c r="H21" s="144"/>
      <c r="I21" s="107" t="s">
        <v>668</v>
      </c>
      <c r="J21" s="144"/>
      <c r="K21" s="103" t="s">
        <v>669</v>
      </c>
      <c r="L21" s="145"/>
      <c r="M21" s="107" t="s">
        <v>670</v>
      </c>
      <c r="N21" s="145"/>
    </row>
    <row r="22" spans="1:14" ht="25.5" x14ac:dyDescent="0.2">
      <c r="A22" s="103" t="s">
        <v>74</v>
      </c>
      <c r="B22" s="142" t="s">
        <v>671</v>
      </c>
      <c r="C22" s="143"/>
      <c r="D22" s="143"/>
      <c r="E22" s="107" t="s">
        <v>672</v>
      </c>
      <c r="F22" s="144"/>
      <c r="G22" s="107" t="s">
        <v>673</v>
      </c>
      <c r="H22" s="144"/>
      <c r="I22" s="107" t="s">
        <v>674</v>
      </c>
      <c r="J22" s="144"/>
      <c r="K22" s="103" t="s">
        <v>675</v>
      </c>
      <c r="L22" s="145"/>
      <c r="M22" s="107" t="s">
        <v>676</v>
      </c>
      <c r="N22" s="145"/>
    </row>
    <row r="23" spans="1:14" ht="51" x14ac:dyDescent="0.2">
      <c r="A23" s="103" t="s">
        <v>677</v>
      </c>
      <c r="B23" s="142" t="s">
        <v>678</v>
      </c>
      <c r="C23" s="143"/>
      <c r="D23" s="143"/>
      <c r="E23" s="107" t="s">
        <v>679</v>
      </c>
      <c r="F23" s="144"/>
      <c r="G23" s="107" t="s">
        <v>680</v>
      </c>
      <c r="H23" s="144"/>
      <c r="I23" s="107" t="s">
        <v>681</v>
      </c>
      <c r="J23" s="144"/>
      <c r="K23" s="103" t="s">
        <v>682</v>
      </c>
      <c r="L23" s="145"/>
      <c r="M23" s="107" t="s">
        <v>683</v>
      </c>
      <c r="N23" s="145"/>
    </row>
    <row r="24" spans="1:14" ht="38.25" x14ac:dyDescent="0.2">
      <c r="A24" s="103" t="s">
        <v>350</v>
      </c>
      <c r="B24" s="142" t="s">
        <v>684</v>
      </c>
      <c r="C24" s="143"/>
      <c r="D24" s="143"/>
      <c r="E24" s="107" t="s">
        <v>685</v>
      </c>
      <c r="F24" s="144"/>
      <c r="G24" s="107" t="s">
        <v>686</v>
      </c>
      <c r="H24" s="144"/>
      <c r="I24" s="107" t="s">
        <v>687</v>
      </c>
      <c r="J24" s="144"/>
      <c r="K24" s="103" t="s">
        <v>688</v>
      </c>
      <c r="L24" s="145"/>
      <c r="M24" s="107" t="s">
        <v>689</v>
      </c>
      <c r="N24" s="145"/>
    </row>
    <row r="25" spans="1:14" x14ac:dyDescent="0.2">
      <c r="A25" s="103" t="s">
        <v>344</v>
      </c>
      <c r="B25" s="142" t="s">
        <v>640</v>
      </c>
      <c r="C25" s="143"/>
      <c r="D25" s="143"/>
      <c r="E25" s="107" t="s">
        <v>690</v>
      </c>
      <c r="F25" s="144"/>
      <c r="G25" s="107" t="s">
        <v>691</v>
      </c>
      <c r="H25" s="144"/>
      <c r="I25" s="107" t="s">
        <v>692</v>
      </c>
      <c r="J25" s="144"/>
      <c r="K25" s="103" t="s">
        <v>693</v>
      </c>
      <c r="L25" s="145"/>
      <c r="M25" s="107" t="s">
        <v>694</v>
      </c>
      <c r="N25" s="145"/>
    </row>
    <row r="26" spans="1:14" x14ac:dyDescent="0.2">
      <c r="A26" s="103" t="s">
        <v>346</v>
      </c>
      <c r="B26" s="142" t="s">
        <v>646</v>
      </c>
      <c r="C26" s="143"/>
      <c r="D26" s="143"/>
      <c r="E26" s="107" t="s">
        <v>695</v>
      </c>
      <c r="F26" s="144"/>
      <c r="G26" s="107" t="s">
        <v>696</v>
      </c>
      <c r="H26" s="144"/>
      <c r="I26" s="107" t="s">
        <v>697</v>
      </c>
      <c r="J26" s="144"/>
      <c r="K26" s="103" t="s">
        <v>698</v>
      </c>
      <c r="L26" s="145"/>
      <c r="M26" s="107" t="s">
        <v>699</v>
      </c>
      <c r="N26" s="145"/>
    </row>
    <row r="27" spans="1:14" x14ac:dyDescent="0.2">
      <c r="A27" s="103" t="s">
        <v>348</v>
      </c>
      <c r="B27" s="142" t="s">
        <v>652</v>
      </c>
      <c r="C27" s="143"/>
      <c r="D27" s="143"/>
      <c r="E27" s="107" t="s">
        <v>700</v>
      </c>
      <c r="F27" s="144"/>
      <c r="G27" s="107" t="s">
        <v>701</v>
      </c>
      <c r="H27" s="144"/>
      <c r="I27" s="107" t="s">
        <v>702</v>
      </c>
      <c r="J27" s="144"/>
      <c r="K27" s="103" t="s">
        <v>703</v>
      </c>
      <c r="L27" s="145"/>
      <c r="M27" s="107" t="s">
        <v>704</v>
      </c>
      <c r="N27" s="145"/>
    </row>
    <row r="28" spans="1:14" x14ac:dyDescent="0.2">
      <c r="A28" s="103" t="s">
        <v>44</v>
      </c>
      <c r="B28" s="142" t="s">
        <v>658</v>
      </c>
      <c r="C28" s="143"/>
      <c r="D28" s="143"/>
      <c r="E28" s="107" t="s">
        <v>705</v>
      </c>
      <c r="F28" s="144"/>
      <c r="G28" s="107" t="s">
        <v>706</v>
      </c>
      <c r="H28" s="144"/>
      <c r="I28" s="107" t="s">
        <v>707</v>
      </c>
      <c r="J28" s="144"/>
      <c r="K28" s="103" t="s">
        <v>708</v>
      </c>
      <c r="L28" s="145"/>
      <c r="M28" s="107" t="s">
        <v>709</v>
      </c>
      <c r="N28" s="145"/>
    </row>
    <row r="29" spans="1:14" ht="25.5" x14ac:dyDescent="0.2">
      <c r="A29" s="103" t="s">
        <v>664</v>
      </c>
      <c r="B29" s="142" t="s">
        <v>665</v>
      </c>
      <c r="C29" s="143"/>
      <c r="D29" s="143"/>
      <c r="E29" s="107" t="s">
        <v>710</v>
      </c>
      <c r="F29" s="144"/>
      <c r="G29" s="107" t="s">
        <v>711</v>
      </c>
      <c r="H29" s="144"/>
      <c r="I29" s="107" t="s">
        <v>712</v>
      </c>
      <c r="J29" s="144"/>
      <c r="K29" s="103" t="s">
        <v>713</v>
      </c>
      <c r="L29" s="145"/>
      <c r="M29" s="107" t="s">
        <v>714</v>
      </c>
      <c r="N29" s="145"/>
    </row>
    <row r="30" spans="1:14" ht="25.5" x14ac:dyDescent="0.2">
      <c r="A30" s="103" t="s">
        <v>74</v>
      </c>
      <c r="B30" s="142" t="s">
        <v>671</v>
      </c>
      <c r="C30" s="143"/>
      <c r="D30" s="143"/>
      <c r="E30" s="107" t="s">
        <v>715</v>
      </c>
      <c r="F30" s="144"/>
      <c r="G30" s="107" t="s">
        <v>716</v>
      </c>
      <c r="H30" s="144"/>
      <c r="I30" s="107" t="s">
        <v>717</v>
      </c>
      <c r="J30" s="144"/>
      <c r="K30" s="103" t="s">
        <v>718</v>
      </c>
      <c r="L30" s="145"/>
      <c r="M30" s="107" t="s">
        <v>719</v>
      </c>
      <c r="N30" s="145"/>
    </row>
    <row r="31" spans="1:14" ht="51" x14ac:dyDescent="0.2">
      <c r="A31" s="103" t="s">
        <v>677</v>
      </c>
      <c r="B31" s="142" t="s">
        <v>720</v>
      </c>
      <c r="C31" s="143"/>
      <c r="D31" s="143"/>
      <c r="E31" s="107" t="s">
        <v>721</v>
      </c>
      <c r="F31" s="144"/>
      <c r="G31" s="107" t="s">
        <v>722</v>
      </c>
      <c r="H31" s="144"/>
      <c r="I31" s="107" t="s">
        <v>723</v>
      </c>
      <c r="J31" s="144"/>
      <c r="K31" s="103" t="s">
        <v>724</v>
      </c>
      <c r="L31" s="145"/>
      <c r="M31" s="107" t="s">
        <v>725</v>
      </c>
      <c r="N31" s="145"/>
    </row>
    <row r="32" spans="1:14" ht="25.5" x14ac:dyDescent="0.2">
      <c r="A32" s="103" t="s">
        <v>355</v>
      </c>
      <c r="B32" s="142" t="s">
        <v>726</v>
      </c>
      <c r="C32" s="143"/>
      <c r="D32" s="143"/>
      <c r="E32" s="107" t="s">
        <v>727</v>
      </c>
      <c r="F32" s="144"/>
      <c r="G32" s="107" t="s">
        <v>728</v>
      </c>
      <c r="H32" s="144"/>
      <c r="I32" s="107" t="s">
        <v>729</v>
      </c>
      <c r="J32" s="144"/>
      <c r="K32" s="103" t="s">
        <v>730</v>
      </c>
      <c r="L32" s="145"/>
      <c r="M32" s="107" t="s">
        <v>731</v>
      </c>
      <c r="N32" s="145"/>
    </row>
    <row r="33" spans="1:14" x14ac:dyDescent="0.2">
      <c r="A33" s="86" t="s">
        <v>549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14" x14ac:dyDescent="0.2">
      <c r="A34" s="86" t="s">
        <v>550</v>
      </c>
    </row>
    <row r="35" spans="1:14" x14ac:dyDescent="0.2">
      <c r="A35" s="86" t="s">
        <v>551</v>
      </c>
    </row>
    <row r="36" spans="1:14" x14ac:dyDescent="0.2">
      <c r="A36" s="86" t="s">
        <v>629</v>
      </c>
    </row>
    <row r="37" spans="1:14" ht="37.5" customHeight="1" x14ac:dyDescent="0.2">
      <c r="B37" s="189" t="s">
        <v>83</v>
      </c>
      <c r="F37" s="189" t="s">
        <v>85</v>
      </c>
      <c r="I37" s="189" t="s">
        <v>84</v>
      </c>
      <c r="K37" s="246" t="s">
        <v>86</v>
      </c>
      <c r="L37" s="246"/>
      <c r="M37" s="246"/>
    </row>
    <row r="38" spans="1:14" ht="33" customHeight="1" x14ac:dyDescent="0.2">
      <c r="B38" s="189" t="s">
        <v>961</v>
      </c>
      <c r="F38" s="128" t="s">
        <v>955</v>
      </c>
      <c r="K38" s="245" t="s">
        <v>364</v>
      </c>
      <c r="L38" s="245"/>
      <c r="M38" s="245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26"/>
      <c r="D45" s="226"/>
      <c r="E45" s="226"/>
      <c r="F45" s="226"/>
    </row>
    <row r="46" spans="1:14" x14ac:dyDescent="0.2">
      <c r="C46" s="226"/>
      <c r="D46" s="226"/>
      <c r="E46" s="226"/>
      <c r="F46" s="226"/>
    </row>
    <row r="47" spans="1:14" x14ac:dyDescent="0.2">
      <c r="C47" s="226"/>
      <c r="D47" s="226"/>
      <c r="E47" s="226"/>
      <c r="F47" s="226"/>
    </row>
    <row r="48" spans="1:14" x14ac:dyDescent="0.2">
      <c r="D48" s="146"/>
    </row>
    <row r="52" spans="10:10" x14ac:dyDescent="0.2">
      <c r="J52" s="147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activeCell="C1" sqref="C1"/>
    </sheetView>
  </sheetViews>
  <sheetFormatPr defaultColWidth="8" defaultRowHeight="12.75" customHeight="1" x14ac:dyDescent="0.2"/>
  <cols>
    <col min="1" max="1" width="4.140625" style="85" customWidth="1"/>
    <col min="2" max="2" width="20.5703125" style="85" customWidth="1"/>
    <col min="3" max="3" width="10.28515625" style="85" customWidth="1"/>
    <col min="4" max="4" width="6.7109375" style="85" customWidth="1"/>
    <col min="5" max="5" width="14.140625" style="85" customWidth="1"/>
    <col min="6" max="6" width="6" style="85" customWidth="1"/>
    <col min="7" max="7" width="15" style="85" customWidth="1"/>
    <col min="8" max="8" width="6.7109375" style="85" customWidth="1"/>
    <col min="9" max="9" width="14.85546875" style="85" customWidth="1"/>
    <col min="10" max="10" width="10.140625" style="85" customWidth="1"/>
    <col min="11" max="11" width="11.42578125" style="85" hidden="1" customWidth="1"/>
    <col min="12" max="256" width="9.140625" style="85" customWidth="1"/>
    <col min="257" max="16384" width="8" style="190"/>
  </cols>
  <sheetData>
    <row r="1" spans="1:9" x14ac:dyDescent="0.2">
      <c r="A1" s="85" t="s">
        <v>87</v>
      </c>
      <c r="C1" s="85" t="s">
        <v>833</v>
      </c>
    </row>
    <row r="2" spans="1:9" x14ac:dyDescent="0.2">
      <c r="A2" s="85" t="s">
        <v>88</v>
      </c>
    </row>
    <row r="3" spans="1:9" x14ac:dyDescent="0.2">
      <c r="A3" s="85" t="s">
        <v>89</v>
      </c>
    </row>
    <row r="4" spans="1:9" x14ac:dyDescent="0.2">
      <c r="A4" s="85" t="s">
        <v>90</v>
      </c>
    </row>
    <row r="5" spans="1:9" x14ac:dyDescent="0.2">
      <c r="A5" s="85" t="s">
        <v>91</v>
      </c>
    </row>
    <row r="6" spans="1:9" x14ac:dyDescent="0.2">
      <c r="A6" s="85" t="s">
        <v>953</v>
      </c>
    </row>
    <row r="9" spans="1:9" x14ac:dyDescent="0.2">
      <c r="B9" s="226" t="s">
        <v>365</v>
      </c>
      <c r="C9" s="226"/>
      <c r="D9" s="226"/>
      <c r="E9" s="226"/>
      <c r="F9" s="226"/>
      <c r="G9" s="226"/>
      <c r="H9" s="226"/>
      <c r="I9" s="226"/>
    </row>
    <row r="10" spans="1:9" x14ac:dyDescent="0.2">
      <c r="B10" s="226" t="s">
        <v>944</v>
      </c>
      <c r="C10" s="226"/>
      <c r="D10" s="226"/>
      <c r="E10" s="226"/>
      <c r="F10" s="226"/>
      <c r="G10" s="226"/>
      <c r="H10" s="226"/>
      <c r="I10" s="226"/>
    </row>
    <row r="11" spans="1:9" x14ac:dyDescent="0.2">
      <c r="B11" s="186"/>
      <c r="C11" s="186"/>
      <c r="D11" s="186"/>
      <c r="E11" s="186"/>
      <c r="F11" s="186"/>
      <c r="G11" s="186"/>
      <c r="H11" s="186"/>
      <c r="I11" s="186"/>
    </row>
    <row r="12" spans="1:9" x14ac:dyDescent="0.2">
      <c r="A12" s="127" t="s">
        <v>732</v>
      </c>
      <c r="B12" s="85" t="s">
        <v>733</v>
      </c>
    </row>
    <row r="13" spans="1:9" ht="15" customHeight="1" x14ac:dyDescent="0.2">
      <c r="A13" s="247" t="s">
        <v>632</v>
      </c>
      <c r="B13" s="249" t="s">
        <v>367</v>
      </c>
      <c r="C13" s="250"/>
      <c r="D13" s="234" t="s">
        <v>341</v>
      </c>
      <c r="E13" s="234" t="s">
        <v>555</v>
      </c>
      <c r="F13" s="234" t="s">
        <v>341</v>
      </c>
      <c r="G13" s="234" t="s">
        <v>372</v>
      </c>
      <c r="H13" s="234" t="s">
        <v>341</v>
      </c>
      <c r="I13" s="234" t="s">
        <v>374</v>
      </c>
    </row>
    <row r="14" spans="1:9" ht="78.75" customHeight="1" x14ac:dyDescent="0.2">
      <c r="A14" s="248"/>
      <c r="B14" s="103" t="s">
        <v>375</v>
      </c>
      <c r="C14" s="106" t="s">
        <v>377</v>
      </c>
      <c r="D14" s="235"/>
      <c r="E14" s="236"/>
      <c r="F14" s="235"/>
      <c r="G14" s="236"/>
      <c r="H14" s="235"/>
      <c r="I14" s="236"/>
    </row>
    <row r="15" spans="1:9" x14ac:dyDescent="0.2">
      <c r="A15" s="85">
        <v>1</v>
      </c>
      <c r="B15" s="242">
        <v>2</v>
      </c>
      <c r="C15" s="244"/>
      <c r="D15" s="236"/>
      <c r="E15" s="103">
        <v>3</v>
      </c>
      <c r="F15" s="236"/>
      <c r="G15" s="103">
        <v>4</v>
      </c>
      <c r="H15" s="236"/>
      <c r="I15" s="103">
        <v>5</v>
      </c>
    </row>
    <row r="16" spans="1:9" x14ac:dyDescent="0.2">
      <c r="A16" s="103" t="s">
        <v>344</v>
      </c>
      <c r="B16" s="142" t="s">
        <v>734</v>
      </c>
      <c r="C16" s="143"/>
      <c r="D16" s="107" t="s">
        <v>735</v>
      </c>
      <c r="E16" s="135"/>
      <c r="F16" s="107" t="s">
        <v>736</v>
      </c>
      <c r="G16" s="135"/>
      <c r="H16" s="107" t="s">
        <v>737</v>
      </c>
      <c r="I16" s="113"/>
    </row>
    <row r="17" spans="1:11" x14ac:dyDescent="0.2">
      <c r="A17" s="103" t="s">
        <v>346</v>
      </c>
      <c r="B17" s="142" t="s">
        <v>738</v>
      </c>
      <c r="C17" s="143"/>
      <c r="D17" s="107" t="s">
        <v>739</v>
      </c>
      <c r="E17" s="135">
        <v>5200000</v>
      </c>
      <c r="F17" s="107" t="s">
        <v>740</v>
      </c>
      <c r="G17" s="135">
        <v>5200000</v>
      </c>
      <c r="H17" s="107" t="s">
        <v>741</v>
      </c>
      <c r="I17" s="113">
        <v>14.5672</v>
      </c>
    </row>
    <row r="18" spans="1:11" ht="25.5" x14ac:dyDescent="0.2">
      <c r="A18" s="103"/>
      <c r="B18" s="142" t="s">
        <v>849</v>
      </c>
      <c r="C18" s="143" t="s">
        <v>920</v>
      </c>
      <c r="D18" s="107"/>
      <c r="E18" s="135">
        <v>5200000</v>
      </c>
      <c r="F18" s="107"/>
      <c r="G18" s="135">
        <v>5200000</v>
      </c>
      <c r="H18" s="107"/>
      <c r="I18" s="113">
        <v>14.5672</v>
      </c>
    </row>
    <row r="19" spans="1:11" x14ac:dyDescent="0.2">
      <c r="A19" s="103" t="s">
        <v>348</v>
      </c>
      <c r="B19" s="142" t="s">
        <v>742</v>
      </c>
      <c r="C19" s="143"/>
      <c r="D19" s="107" t="s">
        <v>743</v>
      </c>
      <c r="E19" s="135"/>
      <c r="F19" s="107" t="s">
        <v>744</v>
      </c>
      <c r="G19" s="135"/>
      <c r="H19" s="107" t="s">
        <v>745</v>
      </c>
      <c r="I19" s="113"/>
    </row>
    <row r="20" spans="1:11" x14ac:dyDescent="0.2">
      <c r="A20" s="103" t="s">
        <v>746</v>
      </c>
      <c r="B20" s="142" t="s">
        <v>747</v>
      </c>
      <c r="C20" s="143"/>
      <c r="D20" s="107" t="s">
        <v>748</v>
      </c>
      <c r="E20" s="135">
        <v>5200000</v>
      </c>
      <c r="F20" s="107" t="s">
        <v>749</v>
      </c>
      <c r="G20" s="135">
        <v>5200000</v>
      </c>
      <c r="H20" s="107" t="s">
        <v>750</v>
      </c>
      <c r="I20" s="113">
        <v>14.5672</v>
      </c>
    </row>
    <row r="21" spans="1:11" x14ac:dyDescent="0.2">
      <c r="A21" s="188"/>
      <c r="B21" s="101"/>
      <c r="C21" s="101"/>
      <c r="D21" s="117"/>
      <c r="E21" s="148"/>
      <c r="F21" s="117"/>
      <c r="G21" s="148"/>
      <c r="H21" s="117"/>
      <c r="I21" s="148"/>
    </row>
    <row r="22" spans="1:11" ht="37.5" customHeight="1" x14ac:dyDescent="0.2">
      <c r="B22" s="189" t="s">
        <v>83</v>
      </c>
      <c r="C22" s="87"/>
      <c r="D22" s="87"/>
      <c r="E22" s="149" t="s">
        <v>85</v>
      </c>
      <c r="F22" s="87"/>
      <c r="G22" s="87"/>
      <c r="H22" s="149" t="s">
        <v>84</v>
      </c>
      <c r="I22" s="252" t="s">
        <v>86</v>
      </c>
      <c r="J22" s="252"/>
      <c r="K22" s="252"/>
    </row>
    <row r="23" spans="1:11" ht="33" customHeight="1" x14ac:dyDescent="0.2">
      <c r="B23" s="189" t="s">
        <v>961</v>
      </c>
      <c r="E23" s="128" t="s">
        <v>955</v>
      </c>
      <c r="I23" s="245" t="s">
        <v>364</v>
      </c>
      <c r="J23" s="245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26"/>
      <c r="D30" s="226"/>
      <c r="E30" s="226"/>
    </row>
    <row r="31" spans="1:11" x14ac:dyDescent="0.2">
      <c r="C31" s="226"/>
      <c r="D31" s="226"/>
      <c r="E31" s="226"/>
    </row>
    <row r="32" spans="1:11" x14ac:dyDescent="0.2">
      <c r="C32" s="226"/>
      <c r="D32" s="226"/>
      <c r="E32" s="226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2025-01-21T09:56:25Z</cp:lastPrinted>
  <dcterms:created xsi:type="dcterms:W3CDTF">2022-01-20T07:08:45Z</dcterms:created>
  <dcterms:modified xsi:type="dcterms:W3CDTF">2025-02-03T12:12:42Z</dcterms:modified>
</cp:coreProperties>
</file>